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ESKTOP-C2M44HQ\Shared folder\SLBC March 2021\2021 March Mizoram Booklet to LHO\"/>
    </mc:Choice>
  </mc:AlternateContent>
  <xr:revisionPtr revIDLastSave="0" documentId="13_ncr:1_{B4AA4F6C-8DBC-4F59-8A93-54E7567367CE}" xr6:coauthVersionLast="47" xr6:coauthVersionMax="47" xr10:uidLastSave="{00000000-0000-0000-0000-000000000000}"/>
  <bookViews>
    <workbookView xWindow="10605" yWindow="1020" windowWidth="16695" windowHeight="14010" xr2:uid="{00000000-000D-0000-FFFF-FFFF00000000}"/>
  </bookViews>
  <sheets>
    <sheet name="BankwiseAcpPerformance" sheetId="1" r:id="rId1"/>
  </sheets>
  <calcPr calcId="181029"/>
</workbook>
</file>

<file path=xl/calcChain.xml><?xml version="1.0" encoding="utf-8"?>
<calcChain xmlns="http://schemas.openxmlformats.org/spreadsheetml/2006/main">
  <c r="AF36" i="1" l="1"/>
  <c r="W36" i="1"/>
  <c r="Z35" i="1"/>
  <c r="AA35" i="1" s="1"/>
  <c r="Y35" i="1"/>
  <c r="X35" i="1"/>
  <c r="W35" i="1"/>
  <c r="Z34" i="1"/>
  <c r="Y34" i="1"/>
  <c r="W34" i="1"/>
  <c r="Z33" i="1"/>
  <c r="Y33" i="1"/>
  <c r="X33" i="1"/>
  <c r="W33" i="1"/>
  <c r="Z32" i="1"/>
  <c r="AA32" i="1" s="1"/>
  <c r="Y32" i="1"/>
  <c r="X32" i="1"/>
  <c r="W32" i="1"/>
  <c r="Z31" i="1"/>
  <c r="AA31" i="1" s="1"/>
  <c r="Y31" i="1"/>
  <c r="X31" i="1"/>
  <c r="W31" i="1"/>
  <c r="Z30" i="1"/>
  <c r="AA30" i="1" s="1"/>
  <c r="Y30" i="1"/>
  <c r="X30" i="1"/>
  <c r="W30" i="1"/>
  <c r="Z29" i="1"/>
  <c r="AA29" i="1" s="1"/>
  <c r="Y29" i="1"/>
  <c r="X29" i="1"/>
  <c r="W29" i="1"/>
  <c r="AA28" i="1"/>
  <c r="Z28" i="1"/>
  <c r="Y28" i="1"/>
  <c r="X28" i="1"/>
  <c r="W28" i="1"/>
  <c r="Z27" i="1"/>
  <c r="AA27" i="1" s="1"/>
  <c r="Y27" i="1"/>
  <c r="X27" i="1"/>
  <c r="W27" i="1"/>
  <c r="Z26" i="1"/>
  <c r="AA26" i="1" s="1"/>
  <c r="Y26" i="1"/>
  <c r="X26" i="1"/>
  <c r="W26" i="1"/>
  <c r="Z25" i="1"/>
  <c r="AA25" i="1" s="1"/>
  <c r="Y25" i="1"/>
  <c r="X25" i="1"/>
  <c r="W25" i="1"/>
  <c r="AA24" i="1"/>
  <c r="Z24" i="1"/>
  <c r="Y24" i="1"/>
  <c r="X24" i="1"/>
  <c r="W24" i="1"/>
  <c r="Z23" i="1"/>
  <c r="AA23" i="1" s="1"/>
  <c r="Y23" i="1"/>
  <c r="X23" i="1"/>
  <c r="W23" i="1"/>
  <c r="Z22" i="1"/>
  <c r="AA22" i="1" s="1"/>
  <c r="Y22" i="1"/>
  <c r="X22" i="1"/>
  <c r="W22" i="1"/>
  <c r="Z21" i="1"/>
  <c r="AA21" i="1" s="1"/>
  <c r="Y21" i="1"/>
  <c r="X21" i="1"/>
  <c r="W21" i="1"/>
  <c r="AA20" i="1"/>
  <c r="Z20" i="1"/>
  <c r="Y20" i="1"/>
  <c r="X20" i="1"/>
  <c r="W20" i="1"/>
  <c r="Z19" i="1"/>
  <c r="AA19" i="1" s="1"/>
  <c r="Y19" i="1"/>
  <c r="X19" i="1"/>
  <c r="W19" i="1"/>
  <c r="Z18" i="1"/>
  <c r="AA18" i="1" s="1"/>
  <c r="Y18" i="1"/>
  <c r="X18" i="1"/>
  <c r="W18" i="1"/>
  <c r="Z17" i="1"/>
  <c r="AA17" i="1" s="1"/>
  <c r="Y17" i="1"/>
  <c r="X17" i="1"/>
  <c r="W17" i="1"/>
  <c r="AA16" i="1"/>
  <c r="Z16" i="1"/>
  <c r="Y16" i="1"/>
  <c r="X16" i="1"/>
  <c r="W16" i="1"/>
  <c r="Z15" i="1"/>
  <c r="AA15" i="1" s="1"/>
  <c r="Y15" i="1"/>
  <c r="X15" i="1"/>
  <c r="W15" i="1"/>
  <c r="Z14" i="1"/>
  <c r="AA14" i="1" s="1"/>
  <c r="Y14" i="1"/>
  <c r="X14" i="1"/>
  <c r="W14" i="1"/>
  <c r="Z13" i="1"/>
  <c r="AA13" i="1" s="1"/>
  <c r="Y13" i="1"/>
  <c r="X13" i="1"/>
  <c r="W13" i="1"/>
  <c r="AA12" i="1"/>
  <c r="Z12" i="1"/>
  <c r="Y12" i="1"/>
  <c r="X12" i="1"/>
  <c r="W12" i="1"/>
  <c r="Z11" i="1"/>
  <c r="AA11" i="1" s="1"/>
  <c r="Y11" i="1"/>
  <c r="X11" i="1"/>
  <c r="W11" i="1"/>
  <c r="Z10" i="1"/>
  <c r="AA10" i="1" s="1"/>
  <c r="Y10" i="1"/>
  <c r="X10" i="1"/>
  <c r="W10" i="1"/>
  <c r="AA9" i="1"/>
  <c r="Z9" i="1"/>
  <c r="Y9" i="1"/>
  <c r="X9" i="1"/>
  <c r="W9" i="1"/>
  <c r="AA33" i="1" l="1"/>
  <c r="AE36" i="1"/>
  <c r="AD36" i="1"/>
  <c r="AB36" i="1"/>
  <c r="Z36" i="1"/>
  <c r="V36" i="1"/>
  <c r="U36" i="1"/>
  <c r="T36" i="1"/>
  <c r="R36" i="1"/>
  <c r="Q36" i="1"/>
  <c r="P36" i="1"/>
  <c r="O36" i="1"/>
  <c r="M36" i="1"/>
  <c r="L36" i="1"/>
  <c r="K36" i="1"/>
  <c r="J36" i="1"/>
  <c r="I36" i="1"/>
  <c r="H36" i="1"/>
  <c r="G36" i="1"/>
  <c r="F36" i="1"/>
  <c r="E36" i="1"/>
  <c r="C36" i="1"/>
  <c r="AE34" i="1"/>
  <c r="AD34" i="1"/>
  <c r="AC34" i="1"/>
  <c r="AC36" i="1" s="1"/>
  <c r="AB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AF21" i="1"/>
  <c r="AE21" i="1"/>
  <c r="AD21" i="1"/>
  <c r="AC21" i="1"/>
  <c r="AB21" i="1"/>
  <c r="Y36" i="1"/>
  <c r="V21" i="1"/>
  <c r="U21" i="1"/>
  <c r="T21" i="1"/>
  <c r="S21" i="1"/>
  <c r="S36" i="1" s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D36" i="1" s="1"/>
  <c r="C21" i="1"/>
  <c r="AF9" i="1"/>
  <c r="AF10" i="1"/>
  <c r="AF11" i="1"/>
  <c r="AF12" i="1"/>
  <c r="AF13" i="1"/>
  <c r="AF14" i="1"/>
  <c r="AF15" i="1"/>
  <c r="AF16" i="1"/>
  <c r="AF18" i="1"/>
  <c r="AF19" i="1"/>
  <c r="AF20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 s="1"/>
  <c r="AF35" i="1"/>
  <c r="N36" i="1" l="1"/>
  <c r="X34" i="1"/>
  <c r="AA34" i="1" l="1"/>
  <c r="AA36" i="1" s="1"/>
  <c r="X36" i="1"/>
</calcChain>
</file>

<file path=xl/sharedStrings.xml><?xml version="1.0" encoding="utf-8"?>
<sst xmlns="http://schemas.openxmlformats.org/spreadsheetml/2006/main" count="81" uniqueCount="44">
  <si>
    <t>Bank-wise ACP (PS) Performance vis-a-vis Target for Mizoram as on date 31-03-2021</t>
  </si>
  <si>
    <t>Sl No.</t>
  </si>
  <si>
    <t>Bank Name</t>
  </si>
  <si>
    <t>BOB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</si>
  <si>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</si>
  <si>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</si>
  <si>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</si>
  <si>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</si>
  <si>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</si>
  <si>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</si>
  <si>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</si>
  <si>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</si>
  <si>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</si>
  <si>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</si>
  <si>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AXIS</t>
  </si>
  <si>
    <t>BANDHAN</t>
  </si>
  <si>
    <t>FED</t>
  </si>
  <si>
    <t>HDFC</t>
  </si>
  <si>
    <t>ICICI</t>
  </si>
  <si>
    <t>IDBI</t>
  </si>
  <si>
    <t>INDUS</t>
  </si>
  <si>
    <t>NESFB</t>
  </si>
  <si>
    <t>SIB</t>
  </si>
  <si>
    <t>YES</t>
  </si>
  <si>
    <t>MCAB</t>
  </si>
  <si>
    <t>AGRICULTURE (PS)</t>
  </si>
  <si>
    <t>MSME (PS)</t>
  </si>
  <si>
    <t>OTHER PS (PS)</t>
  </si>
  <si>
    <t>TOTAL (PS)</t>
  </si>
  <si>
    <t>CROP LOAN</t>
  </si>
  <si>
    <t>Target</t>
  </si>
  <si>
    <t>Achievement</t>
  </si>
  <si>
    <t>Amt.</t>
  </si>
  <si>
    <t>No.</t>
  </si>
  <si>
    <t>%</t>
  </si>
  <si>
    <t>(Amt. = Rupees in lakh)</t>
  </si>
  <si>
    <t>Annexure - XX</t>
  </si>
  <si>
    <t>NON-PRIORITY SECTOR</t>
  </si>
  <si>
    <t>BOI</t>
  </si>
  <si>
    <t>MRB</t>
  </si>
  <si>
    <t>Public Total</t>
  </si>
  <si>
    <t>Private Total</t>
  </si>
  <si>
    <t>RRB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</si>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</sst>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9">
    <xf numFmtId="0" fontId="0" fillId="0" borderId="0" xfId="0"/>
    <xf numFmtId="0" fontId="0" fillId="33" borderId="0" xfId="0" applyFill="1"/>
    <xf numFmtId="2" fontId="0" fillId="33" borderId="0" xfId="0" applyNumberFormat="1" applyFill="1"/>
    <xf numFmtId="2" fontId="19" fillId="33" borderId="0" xfId="0" applyNumberFormat="1" applyFont="1" applyFill="1" applyAlignment="1">
      <alignment horizontal="right"/>
    </xf>
    <xf numFmtId="0" fontId="0" fillId="33" borderId="0" xfId="0" applyFont="1" applyFill="1"/>
    <xf numFmtId="0" fontId="16" fillId="33" borderId="13" xfId="0" applyFont="1" applyFill="1" applyBorder="1" applyAlignment="1">
      <alignment horizontal="center" wrapText="1"/>
    </xf>
    <xf numFmtId="2" fontId="16" fillId="33" borderId="12" xfId="0" applyNumberFormat="1" applyFont="1" applyFill="1" applyBorder="1" applyAlignment="1">
      <alignment horizontal="center" vertical="center" wrapText="1"/>
    </xf>
    <xf numFmtId="0" fontId="18" fillId="33" borderId="12" xfId="0" applyFont="1" applyFill="1" applyBorder="1" applyAlignment="1">
      <alignment horizontal="center" vertical="center" wrapText="1"/>
    </xf>
    <xf numFmtId="2" fontId="18" fillId="33" borderId="12" xfId="0" applyNumberFormat="1" applyFont="1" applyFill="1" applyBorder="1" applyAlignment="1">
      <alignment horizontal="center" vertical="center" wrapText="1"/>
    </xf>
    <xf numFmtId="0" fontId="0" fillId="33" borderId="0" xfId="0" applyFill="1" applyAlignment="1">
      <alignment horizontal="center"/>
    </xf>
    <xf numFmtId="2" fontId="16" fillId="33" borderId="13" xfId="0" applyNumberFormat="1" applyFont="1" applyFill="1" applyBorder="1" applyAlignment="1">
      <alignment horizontal="center" wrapText="1"/>
    </xf>
    <xf numFmtId="0" fontId="0" fillId="33" borderId="10" xfId="0" applyFill="1" applyBorder="1" applyAlignment="1">
      <alignment wrapText="1"/>
    </xf>
    <xf numFmtId="0" fontId="0" fillId="33" borderId="12" xfId="0" applyFill="1" applyBorder="1"/>
    <xf numFmtId="2" fontId="0" fillId="33" borderId="12" xfId="0" applyNumberFormat="1" applyFill="1" applyBorder="1"/>
    <xf numFmtId="0" fontId="0" fillId="33" borderId="12" xfId="0" applyFill="1" applyBorder="1" applyAlignment="1">
      <alignment wrapText="1"/>
    </xf>
    <xf numFmtId="2" fontId="0" fillId="33" borderId="12" xfId="0" applyNumberFormat="1" applyFill="1" applyBorder="1" applyAlignment="1">
      <alignment wrapText="1"/>
    </xf>
    <xf numFmtId="0" fontId="18" fillId="33" borderId="10" xfId="0" applyFont="1" applyFill="1" applyBorder="1" applyAlignment="1">
      <alignment wrapText="1"/>
    </xf>
    <xf numFmtId="0" fontId="18" fillId="33" borderId="0" xfId="0" applyFont="1" applyFill="1"/>
    <xf numFmtId="0" fontId="20" fillId="33" borderId="10" xfId="0" applyFont="1" applyFill="1" applyBorder="1" applyAlignment="1">
      <alignment wrapText="1"/>
    </xf>
    <xf numFmtId="0" fontId="20" fillId="33" borderId="12" xfId="0" applyFont="1" applyFill="1" applyBorder="1"/>
    <xf numFmtId="2" fontId="20" fillId="33" borderId="12" xfId="0" applyNumberFormat="1" applyFont="1" applyFill="1" applyBorder="1"/>
    <xf numFmtId="0" fontId="20" fillId="33" borderId="0" xfId="0" applyFont="1" applyFill="1"/>
    <xf numFmtId="0" fontId="14" fillId="33" borderId="10" xfId="0" applyFont="1" applyFill="1" applyBorder="1" applyAlignment="1">
      <alignment wrapText="1"/>
    </xf>
    <xf numFmtId="2" fontId="14" fillId="33" borderId="10" xfId="0" applyNumberFormat="1" applyFont="1" applyFill="1" applyBorder="1" applyAlignment="1">
      <alignment wrapText="1"/>
    </xf>
    <xf numFmtId="2" fontId="20" fillId="33" borderId="10" xfId="0" applyNumberFormat="1" applyFont="1" applyFill="1" applyBorder="1" applyAlignment="1">
      <alignment wrapText="1"/>
    </xf>
    <xf numFmtId="2" fontId="18" fillId="33" borderId="10" xfId="0" applyNumberFormat="1" applyFont="1" applyFill="1" applyBorder="1" applyAlignment="1">
      <alignment wrapText="1"/>
    </xf>
    <xf numFmtId="2" fontId="14" fillId="33" borderId="11" xfId="0" applyNumberFormat="1" applyFont="1" applyFill="1" applyBorder="1" applyAlignment="1">
      <alignment wrapText="1"/>
    </xf>
    <xf numFmtId="2" fontId="20" fillId="33" borderId="11" xfId="0" applyNumberFormat="1" applyFont="1" applyFill="1" applyBorder="1" applyAlignment="1">
      <alignment wrapText="1"/>
    </xf>
    <xf numFmtId="0" fontId="16" fillId="33" borderId="12" xfId="0" applyFont="1" applyFill="1" applyBorder="1" applyAlignment="1">
      <alignment horizontal="center" vertical="center" wrapText="1"/>
    </xf>
    <xf numFmtId="2" fontId="0" fillId="33" borderId="10" xfId="0" applyNumberFormat="1" applyFill="1" applyBorder="1" applyAlignment="1">
      <alignment wrapText="1"/>
    </xf>
    <xf numFmtId="4" fontId="0" fillId="33" borderId="10" xfId="0" applyNumberFormat="1" applyFill="1" applyBorder="1" applyAlignment="1">
      <alignment wrapText="1"/>
    </xf>
    <xf numFmtId="0" fontId="0" fillId="33" borderId="10" xfId="0" applyFill="1" applyBorder="1" applyAlignment="1">
      <alignment horizontal="center" wrapText="1"/>
    </xf>
    <xf numFmtId="0" fontId="18" fillId="33" borderId="11" xfId="0" applyFont="1" applyFill="1" applyBorder="1" applyAlignment="1">
      <alignment horizontal="center" wrapText="1"/>
    </xf>
    <xf numFmtId="0" fontId="18" fillId="33" borderId="25" xfId="0" applyFont="1" applyFill="1" applyBorder="1" applyAlignment="1">
      <alignment horizontal="center" wrapText="1"/>
    </xf>
    <xf numFmtId="0" fontId="16" fillId="33" borderId="0" xfId="0" applyFont="1" applyFill="1" applyBorder="1" applyAlignment="1">
      <alignment horizontal="center" wrapText="1"/>
    </xf>
    <xf numFmtId="0" fontId="16" fillId="33" borderId="17" xfId="0" applyFont="1" applyFill="1" applyBorder="1" applyAlignment="1">
      <alignment horizontal="center" vertical="center"/>
    </xf>
    <xf numFmtId="0" fontId="16" fillId="33" borderId="18" xfId="0" applyFont="1" applyFill="1" applyBorder="1" applyAlignment="1">
      <alignment horizontal="center" vertical="center"/>
    </xf>
    <xf numFmtId="0" fontId="16" fillId="33" borderId="19" xfId="0" applyFont="1" applyFill="1" applyBorder="1" applyAlignment="1">
      <alignment horizontal="center" vertical="center"/>
    </xf>
    <xf numFmtId="0" fontId="18" fillId="33" borderId="17" xfId="0" applyFont="1" applyFill="1" applyBorder="1" applyAlignment="1">
      <alignment horizontal="center" vertical="center"/>
    </xf>
    <xf numFmtId="0" fontId="18" fillId="33" borderId="18" xfId="0" applyFont="1" applyFill="1" applyBorder="1" applyAlignment="1">
      <alignment horizontal="center" vertical="center"/>
    </xf>
    <xf numFmtId="0" fontId="18" fillId="33" borderId="19" xfId="0" applyFont="1" applyFill="1" applyBorder="1" applyAlignment="1">
      <alignment horizontal="center" vertical="center"/>
    </xf>
    <xf numFmtId="0" fontId="16" fillId="33" borderId="20" xfId="0" applyFont="1" applyFill="1" applyBorder="1" applyAlignment="1">
      <alignment horizontal="center" vertical="center"/>
    </xf>
    <xf numFmtId="0" fontId="16" fillId="33" borderId="22" xfId="0" applyFont="1" applyFill="1" applyBorder="1" applyAlignment="1">
      <alignment horizontal="center" vertical="center"/>
    </xf>
    <xf numFmtId="0" fontId="16" fillId="33" borderId="23" xfId="0" applyFont="1" applyFill="1" applyBorder="1" applyAlignment="1">
      <alignment horizontal="center" vertical="center"/>
    </xf>
    <xf numFmtId="0" fontId="16" fillId="33" borderId="24" xfId="0" applyFont="1" applyFill="1" applyBorder="1" applyAlignment="1">
      <alignment horizontal="center" vertical="center"/>
    </xf>
    <xf numFmtId="0" fontId="16" fillId="33" borderId="21" xfId="0" applyFont="1" applyFill="1" applyBorder="1" applyAlignment="1">
      <alignment horizontal="center" vertical="center"/>
    </xf>
    <xf numFmtId="0" fontId="16" fillId="33" borderId="13" xfId="0" applyFont="1" applyFill="1" applyBorder="1" applyAlignment="1">
      <alignment horizontal="center" vertical="center"/>
    </xf>
    <xf numFmtId="0" fontId="18" fillId="33" borderId="20" xfId="0" applyFont="1" applyFill="1" applyBorder="1" applyAlignment="1">
      <alignment horizontal="center" vertical="center"/>
    </xf>
    <xf numFmtId="0" fontId="18" fillId="33" borderId="22" xfId="0" applyFont="1" applyFill="1" applyBorder="1" applyAlignment="1">
      <alignment horizontal="center" vertical="center"/>
    </xf>
    <xf numFmtId="0" fontId="18" fillId="33" borderId="23" xfId="0" applyFont="1" applyFill="1" applyBorder="1" applyAlignment="1">
      <alignment horizontal="center" vertical="center"/>
    </xf>
    <xf numFmtId="0" fontId="18" fillId="33" borderId="24" xfId="0" applyFont="1" applyFill="1" applyBorder="1" applyAlignment="1">
      <alignment horizontal="center" vertical="center"/>
    </xf>
    <xf numFmtId="0" fontId="18" fillId="33" borderId="21" xfId="0" applyFont="1" applyFill="1" applyBorder="1" applyAlignment="1">
      <alignment horizontal="center" vertical="center"/>
    </xf>
    <xf numFmtId="0" fontId="18" fillId="33" borderId="13" xfId="0" applyFont="1" applyFill="1" applyBorder="1" applyAlignment="1">
      <alignment horizontal="center" vertical="center"/>
    </xf>
    <xf numFmtId="0" fontId="16" fillId="33" borderId="14" xfId="0" applyFont="1" applyFill="1" applyBorder="1" applyAlignment="1">
      <alignment horizontal="center" vertical="center" wrapText="1"/>
    </xf>
    <xf numFmtId="0" fontId="16" fillId="33" borderId="15" xfId="0" applyFont="1" applyFill="1" applyBorder="1" applyAlignment="1">
      <alignment horizontal="center" vertical="center" wrapText="1"/>
    </xf>
    <xf numFmtId="0" fontId="16" fillId="33" borderId="16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center" wrapText="1"/>
    </xf>
    <xf numFmtId="0" fontId="20" fillId="33" borderId="25" xfId="0" applyFont="1" applyFill="1" applyBorder="1" applyAlignment="1">
      <alignment horizontal="center" wrapText="1"/>
    </xf>
    <xf numFmtId="2" fontId="18" fillId="33" borderId="12" xfId="0" applyNumberFormat="1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6"/>
  <sheetViews>
    <sheetView showGridLines="0" tabSelected="1" topLeftCell="J1" zoomScale="85" zoomScaleNormal="85" workbookViewId="0">
      <selection activeCell="AF36" sqref="AF36"/>
    </sheetView>
  </sheetViews>
  <sheetFormatPr defaultColWidth="10.7109375" defaultRowHeight="15" x14ac:dyDescent="0.25"/>
  <cols>
    <col min="1" max="1" width="4.140625" style="9" bestFit="1" customWidth="1"/>
    <col min="2" max="2" width="11" style="1" bestFit="1" customWidth="1"/>
    <col min="3" max="3" width="6.7109375" style="1" customWidth="1"/>
    <col min="4" max="4" width="9.42578125" style="2" bestFit="1" customWidth="1"/>
    <col min="5" max="5" width="6.7109375" style="1" customWidth="1"/>
    <col min="6" max="6" width="9.42578125" style="2" bestFit="1" customWidth="1"/>
    <col min="7" max="7" width="6.7109375" style="2" customWidth="1"/>
    <col min="8" max="8" width="6.7109375" style="1" customWidth="1"/>
    <col min="9" max="9" width="9.42578125" style="2" bestFit="1" customWidth="1"/>
    <col min="10" max="10" width="6.7109375" style="1" customWidth="1"/>
    <col min="11" max="11" width="8.42578125" style="2" bestFit="1" customWidth="1"/>
    <col min="12" max="12" width="6.7109375" style="2" customWidth="1"/>
    <col min="13" max="13" width="6.7109375" style="1" customWidth="1"/>
    <col min="14" max="14" width="9.42578125" style="2" bestFit="1" customWidth="1"/>
    <col min="15" max="15" width="6.7109375" style="1" customWidth="1"/>
    <col min="16" max="16" width="9.42578125" style="2" bestFit="1" customWidth="1"/>
    <col min="17" max="17" width="6.7109375" style="2" customWidth="1"/>
    <col min="18" max="18" width="6.28515625" style="1" customWidth="1"/>
    <col min="19" max="19" width="9.7109375" style="2" customWidth="1"/>
    <col min="20" max="20" width="6.28515625" style="1" customWidth="1"/>
    <col min="21" max="21" width="9.7109375" style="2" customWidth="1"/>
    <col min="22" max="22" width="6.7109375" style="2" bestFit="1" customWidth="1"/>
    <col min="23" max="23" width="6.28515625" style="1" customWidth="1"/>
    <col min="24" max="24" width="9.7109375" style="2" customWidth="1"/>
    <col min="25" max="25" width="6.28515625" style="1" customWidth="1"/>
    <col min="26" max="26" width="9.7109375" style="2" customWidth="1"/>
    <col min="27" max="27" width="6.7109375" style="2" bestFit="1" customWidth="1"/>
    <col min="28" max="28" width="6.28515625" style="1" customWidth="1"/>
    <col min="29" max="29" width="9.7109375" style="2" customWidth="1"/>
    <col min="30" max="30" width="6.28515625" style="1" customWidth="1"/>
    <col min="31" max="31" width="9.7109375" style="2" customWidth="1"/>
    <col min="32" max="32" width="6.7109375" style="2" bestFit="1" customWidth="1"/>
    <col min="33" max="16384" width="10.7109375" style="1"/>
  </cols>
  <sheetData>
    <row r="1" spans="1:32" x14ac:dyDescent="0.25">
      <c r="AF1" s="3" t="s">
        <v>36</v>
      </c>
    </row>
    <row r="2" spans="1:32" s="4" customFormat="1" ht="15.75" customHeight="1" x14ac:dyDescent="0.25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</row>
    <row r="3" spans="1:32" s="4" customFormat="1" ht="15.75" customHeight="1" x14ac:dyDescent="0.25">
      <c r="A3" s="34" t="s">
        <v>35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</row>
    <row r="4" spans="1:32" s="4" customFormat="1" ht="9" customHeight="1" x14ac:dyDescent="0.25">
      <c r="A4" s="5"/>
      <c r="B4" s="5"/>
      <c r="C4" s="5"/>
      <c r="D4" s="5"/>
      <c r="E4" s="5"/>
      <c r="F4" s="5"/>
      <c r="G4" s="5"/>
      <c r="H4" s="5"/>
      <c r="I4" s="10"/>
      <c r="J4" s="5"/>
      <c r="K4" s="5"/>
      <c r="L4" s="5"/>
      <c r="M4" s="5"/>
      <c r="N4" s="10"/>
      <c r="O4" s="5"/>
      <c r="P4" s="5"/>
      <c r="Q4" s="5"/>
      <c r="R4" s="5"/>
      <c r="S4" s="10"/>
      <c r="T4" s="5"/>
      <c r="U4" s="5"/>
      <c r="V4" s="5"/>
      <c r="W4" s="5"/>
      <c r="X4" s="10"/>
      <c r="Y4" s="5"/>
      <c r="Z4" s="10"/>
      <c r="AA4" s="10"/>
      <c r="AB4" s="5"/>
      <c r="AC4" s="10"/>
      <c r="AD4" s="5"/>
      <c r="AE4" s="10"/>
      <c r="AF4" s="10"/>
    </row>
    <row r="5" spans="1:32" ht="12" customHeight="1" x14ac:dyDescent="0.25">
      <c r="A5" s="53" t="s">
        <v>1</v>
      </c>
      <c r="B5" s="53" t="s">
        <v>2</v>
      </c>
      <c r="C5" s="35" t="s">
        <v>25</v>
      </c>
      <c r="D5" s="36"/>
      <c r="E5" s="36"/>
      <c r="F5" s="36"/>
      <c r="G5" s="36"/>
      <c r="H5" s="36"/>
      <c r="I5" s="36"/>
      <c r="J5" s="36"/>
      <c r="K5" s="36"/>
      <c r="L5" s="37"/>
      <c r="M5" s="35" t="s">
        <v>26</v>
      </c>
      <c r="N5" s="36"/>
      <c r="O5" s="36"/>
      <c r="P5" s="36"/>
      <c r="Q5" s="37"/>
      <c r="R5" s="35" t="s">
        <v>27</v>
      </c>
      <c r="S5" s="36"/>
      <c r="T5" s="36"/>
      <c r="U5" s="36"/>
      <c r="V5" s="37"/>
      <c r="W5" s="38" t="s">
        <v>28</v>
      </c>
      <c r="X5" s="39"/>
      <c r="Y5" s="39"/>
      <c r="Z5" s="39"/>
      <c r="AA5" s="40"/>
      <c r="AB5" s="35" t="s">
        <v>37</v>
      </c>
      <c r="AC5" s="36"/>
      <c r="AD5" s="36"/>
      <c r="AE5" s="36"/>
      <c r="AF5" s="37"/>
    </row>
    <row r="6" spans="1:32" ht="12" customHeight="1" x14ac:dyDescent="0.25">
      <c r="A6" s="54"/>
      <c r="B6" s="54"/>
      <c r="C6" s="41" t="s">
        <v>30</v>
      </c>
      <c r="D6" s="42"/>
      <c r="E6" s="41" t="s">
        <v>31</v>
      </c>
      <c r="F6" s="45"/>
      <c r="G6" s="42"/>
      <c r="H6" s="35" t="s">
        <v>29</v>
      </c>
      <c r="I6" s="36"/>
      <c r="J6" s="36"/>
      <c r="K6" s="36"/>
      <c r="L6" s="37"/>
      <c r="M6" s="41" t="s">
        <v>30</v>
      </c>
      <c r="N6" s="42"/>
      <c r="O6" s="41" t="s">
        <v>31</v>
      </c>
      <c r="P6" s="45"/>
      <c r="Q6" s="42"/>
      <c r="R6" s="41" t="s">
        <v>30</v>
      </c>
      <c r="S6" s="42"/>
      <c r="T6" s="41" t="s">
        <v>31</v>
      </c>
      <c r="U6" s="45"/>
      <c r="V6" s="42"/>
      <c r="W6" s="47" t="s">
        <v>30</v>
      </c>
      <c r="X6" s="48"/>
      <c r="Y6" s="47" t="s">
        <v>31</v>
      </c>
      <c r="Z6" s="51"/>
      <c r="AA6" s="48"/>
      <c r="AB6" s="41" t="s">
        <v>30</v>
      </c>
      <c r="AC6" s="42"/>
      <c r="AD6" s="41" t="s">
        <v>31</v>
      </c>
      <c r="AE6" s="45"/>
      <c r="AF6" s="42"/>
    </row>
    <row r="7" spans="1:32" ht="12" customHeight="1" x14ac:dyDescent="0.25">
      <c r="A7" s="54"/>
      <c r="B7" s="54"/>
      <c r="C7" s="43"/>
      <c r="D7" s="44"/>
      <c r="E7" s="43"/>
      <c r="F7" s="46"/>
      <c r="G7" s="44"/>
      <c r="H7" s="35" t="s">
        <v>30</v>
      </c>
      <c r="I7" s="37"/>
      <c r="J7" s="35" t="s">
        <v>31</v>
      </c>
      <c r="K7" s="36"/>
      <c r="L7" s="37"/>
      <c r="M7" s="43"/>
      <c r="N7" s="44"/>
      <c r="O7" s="43"/>
      <c r="P7" s="46"/>
      <c r="Q7" s="44"/>
      <c r="R7" s="43"/>
      <c r="S7" s="44"/>
      <c r="T7" s="43"/>
      <c r="U7" s="46"/>
      <c r="V7" s="44"/>
      <c r="W7" s="49"/>
      <c r="X7" s="50"/>
      <c r="Y7" s="49"/>
      <c r="Z7" s="52"/>
      <c r="AA7" s="50"/>
      <c r="AB7" s="43"/>
      <c r="AC7" s="44"/>
      <c r="AD7" s="43"/>
      <c r="AE7" s="46"/>
      <c r="AF7" s="44"/>
    </row>
    <row r="8" spans="1:32" ht="12" customHeight="1" x14ac:dyDescent="0.25">
      <c r="A8" s="55"/>
      <c r="B8" s="55"/>
      <c r="C8" s="28" t="s">
        <v>33</v>
      </c>
      <c r="D8" s="6" t="s">
        <v>32</v>
      </c>
      <c r="E8" s="28" t="s">
        <v>33</v>
      </c>
      <c r="F8" s="6" t="s">
        <v>32</v>
      </c>
      <c r="G8" s="6" t="s">
        <v>34</v>
      </c>
      <c r="H8" s="28" t="s">
        <v>33</v>
      </c>
      <c r="I8" s="6" t="s">
        <v>32</v>
      </c>
      <c r="J8" s="28" t="s">
        <v>33</v>
      </c>
      <c r="K8" s="6" t="s">
        <v>32</v>
      </c>
      <c r="L8" s="6" t="s">
        <v>34</v>
      </c>
      <c r="M8" s="28" t="s">
        <v>33</v>
      </c>
      <c r="N8" s="6" t="s">
        <v>32</v>
      </c>
      <c r="O8" s="28" t="s">
        <v>33</v>
      </c>
      <c r="P8" s="6" t="s">
        <v>32</v>
      </c>
      <c r="Q8" s="6" t="s">
        <v>34</v>
      </c>
      <c r="R8" s="28" t="s">
        <v>33</v>
      </c>
      <c r="S8" s="6" t="s">
        <v>32</v>
      </c>
      <c r="T8" s="28" t="s">
        <v>33</v>
      </c>
      <c r="U8" s="6" t="s">
        <v>32</v>
      </c>
      <c r="V8" s="6" t="s">
        <v>34</v>
      </c>
      <c r="W8" s="7" t="s">
        <v>33</v>
      </c>
      <c r="X8" s="8" t="s">
        <v>32</v>
      </c>
      <c r="Y8" s="7" t="s">
        <v>33</v>
      </c>
      <c r="Z8" s="8" t="s">
        <v>32</v>
      </c>
      <c r="AA8" s="8" t="s">
        <v>34</v>
      </c>
      <c r="AB8" s="28" t="s">
        <v>33</v>
      </c>
      <c r="AC8" s="6" t="s">
        <v>32</v>
      </c>
      <c r="AD8" s="28" t="s">
        <v>33</v>
      </c>
      <c r="AE8" s="6" t="s">
        <v>32</v>
      </c>
      <c r="AF8" s="6" t="s">
        <v>34</v>
      </c>
    </row>
    <row r="9" spans="1:32" ht="14.1" customHeight="1" x14ac:dyDescent="0.25">
      <c r="A9" s="31">
        <v>1</v>
      </c>
      <c r="B9" s="11" t="s">
        <v>3</v>
      </c>
      <c r="C9" s="11">
        <v>257</v>
      </c>
      <c r="D9" s="11">
        <v>720</v>
      </c>
      <c r="E9" s="11">
        <v>0</v>
      </c>
      <c r="F9" s="11">
        <v>0</v>
      </c>
      <c r="G9" s="11">
        <v>0</v>
      </c>
      <c r="H9" s="11">
        <v>200</v>
      </c>
      <c r="I9" s="29">
        <v>300</v>
      </c>
      <c r="J9" s="11">
        <v>0</v>
      </c>
      <c r="K9" s="11">
        <v>0</v>
      </c>
      <c r="L9" s="11">
        <v>0</v>
      </c>
      <c r="M9" s="11">
        <v>330</v>
      </c>
      <c r="N9" s="29">
        <v>2870</v>
      </c>
      <c r="O9" s="11">
        <v>145</v>
      </c>
      <c r="P9" s="11">
        <v>495.46</v>
      </c>
      <c r="Q9" s="11">
        <v>17.260000000000002</v>
      </c>
      <c r="R9" s="11">
        <v>44</v>
      </c>
      <c r="S9" s="29">
        <v>525</v>
      </c>
      <c r="T9" s="11">
        <v>18</v>
      </c>
      <c r="U9" s="11">
        <v>95.27</v>
      </c>
      <c r="V9" s="11">
        <v>18.149999999999999</v>
      </c>
      <c r="W9" s="22">
        <f>SUM(C9,M9,R9)</f>
        <v>631</v>
      </c>
      <c r="X9" s="23">
        <f>SUM(D9,N9,S9)</f>
        <v>4115</v>
      </c>
      <c r="Y9" s="22">
        <f>SUM(E9,O9,T9)</f>
        <v>163</v>
      </c>
      <c r="Z9" s="23">
        <f>SUM(F9,P9,U9)</f>
        <v>590.73</v>
      </c>
      <c r="AA9" s="26">
        <f>SUM(Z9*100/X9)</f>
        <v>14.355528554070474</v>
      </c>
      <c r="AB9" s="12">
        <v>184</v>
      </c>
      <c r="AC9" s="13">
        <v>1810</v>
      </c>
      <c r="AD9" s="12">
        <v>84</v>
      </c>
      <c r="AE9" s="13">
        <v>686.36</v>
      </c>
      <c r="AF9" s="13">
        <f>SUM(AE9*100/AC9)</f>
        <v>37.920441988950273</v>
      </c>
    </row>
    <row r="10" spans="1:32" ht="14.1" customHeight="1" x14ac:dyDescent="0.25">
      <c r="A10" s="31">
        <v>2</v>
      </c>
      <c r="B10" s="11" t="s">
        <v>38</v>
      </c>
      <c r="C10" s="11">
        <v>121</v>
      </c>
      <c r="D10" s="11">
        <v>195</v>
      </c>
      <c r="E10" s="11">
        <v>4</v>
      </c>
      <c r="F10" s="11">
        <v>16.600000000000001</v>
      </c>
      <c r="G10" s="11">
        <v>8.51</v>
      </c>
      <c r="H10" s="11">
        <v>80</v>
      </c>
      <c r="I10" s="29">
        <v>120</v>
      </c>
      <c r="J10" s="11">
        <v>0</v>
      </c>
      <c r="K10" s="11">
        <v>0</v>
      </c>
      <c r="L10" s="11">
        <v>0</v>
      </c>
      <c r="M10" s="11">
        <v>110</v>
      </c>
      <c r="N10" s="29">
        <v>360</v>
      </c>
      <c r="O10" s="11">
        <v>215</v>
      </c>
      <c r="P10" s="11">
        <v>564</v>
      </c>
      <c r="Q10" s="11">
        <v>156.66999999999999</v>
      </c>
      <c r="R10" s="11">
        <v>21</v>
      </c>
      <c r="S10" s="29">
        <v>235</v>
      </c>
      <c r="T10" s="11">
        <v>26</v>
      </c>
      <c r="U10" s="11">
        <v>375</v>
      </c>
      <c r="V10" s="11">
        <v>159.57</v>
      </c>
      <c r="W10" s="22">
        <f t="shared" ref="W10:W35" si="0">SUM(C10,M10,R10)</f>
        <v>252</v>
      </c>
      <c r="X10" s="23">
        <f t="shared" ref="X10:X35" si="1">SUM(D10,N10,S10)</f>
        <v>790</v>
      </c>
      <c r="Y10" s="22">
        <f t="shared" ref="Y10:Y35" si="2">SUM(E10,O10,T10)</f>
        <v>245</v>
      </c>
      <c r="Z10" s="23">
        <f t="shared" ref="Z10:Z35" si="3">SUM(F10,P10,U10)</f>
        <v>955.6</v>
      </c>
      <c r="AA10" s="26">
        <f t="shared" ref="AA10:AA35" si="4">SUM(Z10*100/X10)</f>
        <v>120.96202531645569</v>
      </c>
      <c r="AB10" s="14">
        <v>122</v>
      </c>
      <c r="AC10" s="15">
        <v>785</v>
      </c>
      <c r="AD10" s="12">
        <v>39</v>
      </c>
      <c r="AE10" s="13">
        <v>60.34</v>
      </c>
      <c r="AF10" s="13">
        <f t="shared" ref="AF10:AF36" si="5">SUM(AE10*100/AC10)</f>
        <v>7.6866242038216557</v>
      </c>
    </row>
    <row r="11" spans="1:32" ht="14.1" customHeight="1" x14ac:dyDescent="0.25">
      <c r="A11" s="31">
        <v>3</v>
      </c>
      <c r="B11" s="11" t="s">
        <v>4</v>
      </c>
      <c r="C11" s="11">
        <v>61</v>
      </c>
      <c r="D11" s="11">
        <v>100</v>
      </c>
      <c r="E11" s="11">
        <v>0</v>
      </c>
      <c r="F11" s="11">
        <v>0</v>
      </c>
      <c r="G11" s="11">
        <v>0</v>
      </c>
      <c r="H11" s="11">
        <v>40</v>
      </c>
      <c r="I11" s="29">
        <v>60</v>
      </c>
      <c r="J11" s="11">
        <v>0</v>
      </c>
      <c r="K11" s="11">
        <v>0</v>
      </c>
      <c r="L11" s="11">
        <v>0</v>
      </c>
      <c r="M11" s="11">
        <v>70</v>
      </c>
      <c r="N11" s="29">
        <v>337</v>
      </c>
      <c r="O11" s="11">
        <v>79</v>
      </c>
      <c r="P11" s="11">
        <v>101.12</v>
      </c>
      <c r="Q11" s="11">
        <v>30.01</v>
      </c>
      <c r="R11" s="11">
        <v>17</v>
      </c>
      <c r="S11" s="29">
        <v>215</v>
      </c>
      <c r="T11" s="11">
        <v>4</v>
      </c>
      <c r="U11" s="11">
        <v>30.03</v>
      </c>
      <c r="V11" s="11">
        <v>13.97</v>
      </c>
      <c r="W11" s="22">
        <f t="shared" si="0"/>
        <v>148</v>
      </c>
      <c r="X11" s="23">
        <f t="shared" si="1"/>
        <v>652</v>
      </c>
      <c r="Y11" s="22">
        <f t="shared" si="2"/>
        <v>83</v>
      </c>
      <c r="Z11" s="23">
        <f t="shared" si="3"/>
        <v>131.15</v>
      </c>
      <c r="AA11" s="26">
        <f t="shared" si="4"/>
        <v>20.115030674846626</v>
      </c>
      <c r="AB11" s="12">
        <v>72</v>
      </c>
      <c r="AC11" s="13">
        <v>2785</v>
      </c>
      <c r="AD11" s="12">
        <v>25</v>
      </c>
      <c r="AE11" s="13">
        <v>81.37</v>
      </c>
      <c r="AF11" s="13">
        <f t="shared" si="5"/>
        <v>2.9217235188509876</v>
      </c>
    </row>
    <row r="12" spans="1:32" ht="14.1" customHeight="1" x14ac:dyDescent="0.25">
      <c r="A12" s="31">
        <v>4</v>
      </c>
      <c r="B12" s="11" t="s">
        <v>5</v>
      </c>
      <c r="C12" s="11">
        <v>752</v>
      </c>
      <c r="D12" s="11">
        <v>1409.7600000000002</v>
      </c>
      <c r="E12" s="11">
        <v>16</v>
      </c>
      <c r="F12" s="11">
        <v>19.32</v>
      </c>
      <c r="G12" s="11">
        <v>1.52</v>
      </c>
      <c r="H12" s="11">
        <v>527</v>
      </c>
      <c r="I12" s="29">
        <v>646.58000000000004</v>
      </c>
      <c r="J12" s="11">
        <v>0</v>
      </c>
      <c r="K12" s="11">
        <v>0</v>
      </c>
      <c r="L12" s="11">
        <v>0</v>
      </c>
      <c r="M12" s="11">
        <v>331</v>
      </c>
      <c r="N12" s="29">
        <v>2174.44</v>
      </c>
      <c r="O12" s="11">
        <v>263</v>
      </c>
      <c r="P12" s="11">
        <v>713.28</v>
      </c>
      <c r="Q12" s="11">
        <v>34.950000000000003</v>
      </c>
      <c r="R12" s="11">
        <v>155</v>
      </c>
      <c r="S12" s="29">
        <v>803.18000000000006</v>
      </c>
      <c r="T12" s="11">
        <v>40</v>
      </c>
      <c r="U12" s="11">
        <v>228.52</v>
      </c>
      <c r="V12" s="11">
        <v>32.32</v>
      </c>
      <c r="W12" s="22">
        <f t="shared" si="0"/>
        <v>1238</v>
      </c>
      <c r="X12" s="23">
        <f t="shared" si="1"/>
        <v>4387.38</v>
      </c>
      <c r="Y12" s="22">
        <f t="shared" si="2"/>
        <v>319</v>
      </c>
      <c r="Z12" s="23">
        <f t="shared" si="3"/>
        <v>961.12</v>
      </c>
      <c r="AA12" s="26">
        <f t="shared" si="4"/>
        <v>21.906468097133139</v>
      </c>
      <c r="AB12" s="12">
        <v>236</v>
      </c>
      <c r="AC12" s="13">
        <v>2318.36</v>
      </c>
      <c r="AD12" s="12">
        <v>497</v>
      </c>
      <c r="AE12" s="13">
        <v>1254.6400000000001</v>
      </c>
      <c r="AF12" s="13">
        <f t="shared" si="5"/>
        <v>54.117565865525634</v>
      </c>
    </row>
    <row r="13" spans="1:32" ht="14.1" customHeight="1" x14ac:dyDescent="0.25">
      <c r="A13" s="31">
        <v>5</v>
      </c>
      <c r="B13" s="11" t="s">
        <v>6</v>
      </c>
      <c r="C13" s="11">
        <v>221</v>
      </c>
      <c r="D13" s="11">
        <v>306</v>
      </c>
      <c r="E13" s="11">
        <v>14</v>
      </c>
      <c r="F13" s="11">
        <v>9.4499999999999993</v>
      </c>
      <c r="G13" s="11">
        <v>3.09</v>
      </c>
      <c r="H13" s="11">
        <v>193</v>
      </c>
      <c r="I13" s="29">
        <v>259</v>
      </c>
      <c r="J13" s="11">
        <v>14</v>
      </c>
      <c r="K13" s="11">
        <v>9.4499999999999993</v>
      </c>
      <c r="L13" s="11">
        <v>3.65</v>
      </c>
      <c r="M13" s="11">
        <v>108</v>
      </c>
      <c r="N13" s="29">
        <v>348</v>
      </c>
      <c r="O13" s="11">
        <v>40</v>
      </c>
      <c r="P13" s="11">
        <v>396.85</v>
      </c>
      <c r="Q13" s="11">
        <v>114.04</v>
      </c>
      <c r="R13" s="11">
        <v>65</v>
      </c>
      <c r="S13" s="29">
        <v>299</v>
      </c>
      <c r="T13" s="11">
        <v>5</v>
      </c>
      <c r="U13" s="11">
        <v>70</v>
      </c>
      <c r="V13" s="11">
        <v>23.41</v>
      </c>
      <c r="W13" s="22">
        <f t="shared" si="0"/>
        <v>394</v>
      </c>
      <c r="X13" s="23">
        <f t="shared" si="1"/>
        <v>953</v>
      </c>
      <c r="Y13" s="22">
        <f t="shared" si="2"/>
        <v>59</v>
      </c>
      <c r="Z13" s="23">
        <f t="shared" si="3"/>
        <v>476.3</v>
      </c>
      <c r="AA13" s="26">
        <f t="shared" si="4"/>
        <v>49.979013641133264</v>
      </c>
      <c r="AB13" s="12">
        <v>89</v>
      </c>
      <c r="AC13" s="13">
        <v>710</v>
      </c>
      <c r="AD13" s="12">
        <v>12</v>
      </c>
      <c r="AE13" s="13">
        <v>34.56</v>
      </c>
      <c r="AF13" s="13">
        <f t="shared" si="5"/>
        <v>4.8676056338028166</v>
      </c>
    </row>
    <row r="14" spans="1:32" ht="14.1" customHeight="1" x14ac:dyDescent="0.25">
      <c r="A14" s="31">
        <v>6</v>
      </c>
      <c r="B14" s="11" t="s">
        <v>7</v>
      </c>
      <c r="C14" s="11">
        <v>61</v>
      </c>
      <c r="D14" s="11">
        <v>100</v>
      </c>
      <c r="E14" s="11">
        <v>0</v>
      </c>
      <c r="F14" s="11">
        <v>0</v>
      </c>
      <c r="G14" s="11">
        <v>0</v>
      </c>
      <c r="H14" s="11">
        <v>40</v>
      </c>
      <c r="I14" s="29">
        <v>60</v>
      </c>
      <c r="J14" s="11">
        <v>0</v>
      </c>
      <c r="K14" s="11">
        <v>0</v>
      </c>
      <c r="L14" s="11">
        <v>0</v>
      </c>
      <c r="M14" s="11">
        <v>70</v>
      </c>
      <c r="N14" s="29">
        <v>1723</v>
      </c>
      <c r="O14" s="11">
        <v>0</v>
      </c>
      <c r="P14" s="11">
        <v>0</v>
      </c>
      <c r="Q14" s="11">
        <v>0</v>
      </c>
      <c r="R14" s="11">
        <v>18</v>
      </c>
      <c r="S14" s="29">
        <v>220</v>
      </c>
      <c r="T14" s="11">
        <v>3</v>
      </c>
      <c r="U14" s="11">
        <v>36</v>
      </c>
      <c r="V14" s="11">
        <v>16.36</v>
      </c>
      <c r="W14" s="22">
        <f t="shared" si="0"/>
        <v>149</v>
      </c>
      <c r="X14" s="23">
        <f t="shared" si="1"/>
        <v>2043</v>
      </c>
      <c r="Y14" s="22">
        <f t="shared" si="2"/>
        <v>3</v>
      </c>
      <c r="Z14" s="23">
        <f t="shared" si="3"/>
        <v>36</v>
      </c>
      <c r="AA14" s="26">
        <f t="shared" si="4"/>
        <v>1.7621145374449338</v>
      </c>
      <c r="AB14" s="12">
        <v>72</v>
      </c>
      <c r="AC14" s="13">
        <v>535</v>
      </c>
      <c r="AD14" s="12">
        <v>2</v>
      </c>
      <c r="AE14" s="13">
        <v>21</v>
      </c>
      <c r="AF14" s="13">
        <f t="shared" si="5"/>
        <v>3.9252336448598131</v>
      </c>
    </row>
    <row r="15" spans="1:32" ht="14.1" customHeight="1" x14ac:dyDescent="0.25">
      <c r="A15" s="31">
        <v>7</v>
      </c>
      <c r="B15" s="11" t="s">
        <v>8</v>
      </c>
      <c r="C15" s="11">
        <v>61</v>
      </c>
      <c r="D15" s="11">
        <v>100</v>
      </c>
      <c r="E15" s="11">
        <v>1</v>
      </c>
      <c r="F15" s="11">
        <v>0.44</v>
      </c>
      <c r="G15" s="11">
        <v>0.44</v>
      </c>
      <c r="H15" s="11">
        <v>40</v>
      </c>
      <c r="I15" s="29">
        <v>60</v>
      </c>
      <c r="J15" s="11">
        <v>1</v>
      </c>
      <c r="K15" s="11">
        <v>0.44</v>
      </c>
      <c r="L15" s="11">
        <v>0.73</v>
      </c>
      <c r="M15" s="11">
        <v>70</v>
      </c>
      <c r="N15" s="29">
        <v>3079</v>
      </c>
      <c r="O15" s="11">
        <v>26</v>
      </c>
      <c r="P15" s="11">
        <v>83.3</v>
      </c>
      <c r="Q15" s="11">
        <v>2.71</v>
      </c>
      <c r="R15" s="11">
        <v>19</v>
      </c>
      <c r="S15" s="29">
        <v>225</v>
      </c>
      <c r="T15" s="11">
        <v>0</v>
      </c>
      <c r="U15" s="11">
        <v>0</v>
      </c>
      <c r="V15" s="11">
        <v>0</v>
      </c>
      <c r="W15" s="22">
        <f t="shared" si="0"/>
        <v>150</v>
      </c>
      <c r="X15" s="23">
        <f t="shared" si="1"/>
        <v>3404</v>
      </c>
      <c r="Y15" s="22">
        <f t="shared" si="2"/>
        <v>27</v>
      </c>
      <c r="Z15" s="23">
        <f t="shared" si="3"/>
        <v>83.74</v>
      </c>
      <c r="AA15" s="26">
        <f t="shared" si="4"/>
        <v>2.4600470035252644</v>
      </c>
      <c r="AB15" s="12">
        <v>72</v>
      </c>
      <c r="AC15" s="13">
        <v>535</v>
      </c>
      <c r="AD15" s="12">
        <v>10</v>
      </c>
      <c r="AE15" s="13">
        <v>135</v>
      </c>
      <c r="AF15" s="13">
        <f t="shared" si="5"/>
        <v>25.233644859813083</v>
      </c>
    </row>
    <row r="16" spans="1:32" ht="14.1" customHeight="1" x14ac:dyDescent="0.25">
      <c r="A16" s="31">
        <v>8</v>
      </c>
      <c r="B16" s="11" t="s">
        <v>9</v>
      </c>
      <c r="C16" s="11">
        <v>870</v>
      </c>
      <c r="D16" s="11">
        <v>1612.3899999999999</v>
      </c>
      <c r="E16" s="11">
        <v>347</v>
      </c>
      <c r="F16" s="11">
        <v>238.19</v>
      </c>
      <c r="G16" s="11">
        <v>20.81</v>
      </c>
      <c r="H16" s="11">
        <v>602</v>
      </c>
      <c r="I16" s="29">
        <v>582.09</v>
      </c>
      <c r="J16" s="11">
        <v>345</v>
      </c>
      <c r="K16" s="11">
        <v>181</v>
      </c>
      <c r="L16" s="11">
        <v>23.88</v>
      </c>
      <c r="M16" s="11">
        <v>482</v>
      </c>
      <c r="N16" s="29">
        <v>2515.69</v>
      </c>
      <c r="O16" s="11">
        <v>251</v>
      </c>
      <c r="P16" s="11">
        <v>725.48</v>
      </c>
      <c r="Q16" s="11">
        <v>33.36</v>
      </c>
      <c r="R16" s="11">
        <v>171</v>
      </c>
      <c r="S16" s="29">
        <v>874.08999999999992</v>
      </c>
      <c r="T16" s="11">
        <v>6</v>
      </c>
      <c r="U16" s="11">
        <v>160.69999999999999</v>
      </c>
      <c r="V16" s="11">
        <v>28.09</v>
      </c>
      <c r="W16" s="22">
        <f t="shared" si="0"/>
        <v>1523</v>
      </c>
      <c r="X16" s="23">
        <f t="shared" si="1"/>
        <v>5002.17</v>
      </c>
      <c r="Y16" s="22">
        <f t="shared" si="2"/>
        <v>604</v>
      </c>
      <c r="Z16" s="23">
        <f t="shared" si="3"/>
        <v>1124.3700000000001</v>
      </c>
      <c r="AA16" s="26">
        <f t="shared" si="4"/>
        <v>22.47764470219925</v>
      </c>
      <c r="AB16" s="12">
        <v>405</v>
      </c>
      <c r="AC16" s="13">
        <v>2634.04</v>
      </c>
      <c r="AD16" s="12">
        <v>48</v>
      </c>
      <c r="AE16" s="13">
        <v>352</v>
      </c>
      <c r="AF16" s="13">
        <f t="shared" si="5"/>
        <v>13.363502452506417</v>
      </c>
    </row>
    <row r="17" spans="1:32" ht="14.1" customHeight="1" x14ac:dyDescent="0.25">
      <c r="A17" s="31">
        <v>9</v>
      </c>
      <c r="B17" s="11" t="s">
        <v>10</v>
      </c>
      <c r="C17" s="11">
        <v>61</v>
      </c>
      <c r="D17" s="11">
        <v>100</v>
      </c>
      <c r="E17" s="11">
        <v>8</v>
      </c>
      <c r="F17" s="11">
        <v>22.84</v>
      </c>
      <c r="G17" s="11">
        <v>22.84</v>
      </c>
      <c r="H17" s="11">
        <v>40</v>
      </c>
      <c r="I17" s="29">
        <v>60</v>
      </c>
      <c r="J17" s="11">
        <v>0</v>
      </c>
      <c r="K17" s="11">
        <v>0</v>
      </c>
      <c r="L17" s="11">
        <v>0</v>
      </c>
      <c r="M17" s="11">
        <v>70</v>
      </c>
      <c r="N17" s="29">
        <v>400</v>
      </c>
      <c r="O17" s="11">
        <v>34</v>
      </c>
      <c r="P17" s="11">
        <v>35.549999999999997</v>
      </c>
      <c r="Q17" s="11">
        <v>8.89</v>
      </c>
      <c r="R17" s="11">
        <v>0</v>
      </c>
      <c r="S17" s="29">
        <v>0</v>
      </c>
      <c r="T17" s="11">
        <v>24</v>
      </c>
      <c r="U17" s="11">
        <v>269.51</v>
      </c>
      <c r="V17" s="11">
        <v>0</v>
      </c>
      <c r="W17" s="22">
        <f t="shared" si="0"/>
        <v>131</v>
      </c>
      <c r="X17" s="23">
        <f t="shared" si="1"/>
        <v>500</v>
      </c>
      <c r="Y17" s="22">
        <f t="shared" si="2"/>
        <v>66</v>
      </c>
      <c r="Z17" s="23">
        <f t="shared" si="3"/>
        <v>327.9</v>
      </c>
      <c r="AA17" s="26">
        <f t="shared" si="4"/>
        <v>65.58</v>
      </c>
      <c r="AB17" s="12">
        <v>0</v>
      </c>
      <c r="AC17" s="13">
        <v>0</v>
      </c>
      <c r="AD17" s="12">
        <v>34</v>
      </c>
      <c r="AE17" s="13">
        <v>133.66999999999999</v>
      </c>
      <c r="AF17" s="13">
        <v>0</v>
      </c>
    </row>
    <row r="18" spans="1:32" ht="14.1" customHeight="1" x14ac:dyDescent="0.25">
      <c r="A18" s="31">
        <v>10</v>
      </c>
      <c r="B18" s="11" t="s">
        <v>11</v>
      </c>
      <c r="C18" s="11">
        <v>7175</v>
      </c>
      <c r="D18" s="11">
        <v>13346.37</v>
      </c>
      <c r="E18" s="11">
        <v>2187</v>
      </c>
      <c r="F18" s="11">
        <v>2213.0700000000002</v>
      </c>
      <c r="G18" s="11">
        <v>16.829999999999998</v>
      </c>
      <c r="H18" s="11">
        <v>1500</v>
      </c>
      <c r="I18" s="29">
        <v>3232.48</v>
      </c>
      <c r="J18" s="11">
        <v>2174</v>
      </c>
      <c r="K18" s="11">
        <v>2113.9299999999998</v>
      </c>
      <c r="L18" s="11">
        <v>29.23</v>
      </c>
      <c r="M18" s="11">
        <v>2625</v>
      </c>
      <c r="N18" s="29">
        <v>15969.3</v>
      </c>
      <c r="O18" s="11">
        <v>3797</v>
      </c>
      <c r="P18" s="11">
        <v>20981.3</v>
      </c>
      <c r="Q18" s="11">
        <v>140.16</v>
      </c>
      <c r="R18" s="11">
        <v>1319</v>
      </c>
      <c r="S18" s="29">
        <v>9996.8799999999992</v>
      </c>
      <c r="T18" s="11">
        <v>1588</v>
      </c>
      <c r="U18" s="11">
        <v>4293.3599999999997</v>
      </c>
      <c r="V18" s="11">
        <v>47</v>
      </c>
      <c r="W18" s="22">
        <f t="shared" si="0"/>
        <v>11119</v>
      </c>
      <c r="X18" s="23">
        <f t="shared" si="1"/>
        <v>39312.549999999996</v>
      </c>
      <c r="Y18" s="22">
        <f t="shared" si="2"/>
        <v>7572</v>
      </c>
      <c r="Z18" s="23">
        <f t="shared" si="3"/>
        <v>27487.73</v>
      </c>
      <c r="AA18" s="26">
        <f t="shared" si="4"/>
        <v>69.921004869946117</v>
      </c>
      <c r="AB18" s="12">
        <v>2286</v>
      </c>
      <c r="AC18" s="13">
        <v>19230.55</v>
      </c>
      <c r="AD18" s="12">
        <v>1181</v>
      </c>
      <c r="AE18" s="13">
        <v>12379.79</v>
      </c>
      <c r="AF18" s="13">
        <f t="shared" si="5"/>
        <v>64.375641882317467</v>
      </c>
    </row>
    <row r="19" spans="1:32" ht="14.1" customHeight="1" x14ac:dyDescent="0.25">
      <c r="A19" s="31">
        <v>11</v>
      </c>
      <c r="B19" s="11" t="s">
        <v>12</v>
      </c>
      <c r="C19" s="11">
        <v>297</v>
      </c>
      <c r="D19" s="11">
        <v>580</v>
      </c>
      <c r="E19" s="11">
        <v>161</v>
      </c>
      <c r="F19" s="11">
        <v>253.23</v>
      </c>
      <c r="G19" s="11">
        <v>43.66</v>
      </c>
      <c r="H19" s="11">
        <v>240</v>
      </c>
      <c r="I19" s="29">
        <v>370</v>
      </c>
      <c r="J19" s="11">
        <v>142</v>
      </c>
      <c r="K19" s="11">
        <v>190.9</v>
      </c>
      <c r="L19" s="11">
        <v>51.59</v>
      </c>
      <c r="M19" s="11">
        <v>311</v>
      </c>
      <c r="N19" s="29">
        <v>2680</v>
      </c>
      <c r="O19" s="11">
        <v>389</v>
      </c>
      <c r="P19" s="11">
        <v>1566.84</v>
      </c>
      <c r="Q19" s="11">
        <v>58.46</v>
      </c>
      <c r="R19" s="11">
        <v>96</v>
      </c>
      <c r="S19" s="29">
        <v>654</v>
      </c>
      <c r="T19" s="11">
        <v>28</v>
      </c>
      <c r="U19" s="11">
        <v>215.28</v>
      </c>
      <c r="V19" s="11">
        <v>32.92</v>
      </c>
      <c r="W19" s="22">
        <f t="shared" si="0"/>
        <v>704</v>
      </c>
      <c r="X19" s="23">
        <f t="shared" si="1"/>
        <v>3914</v>
      </c>
      <c r="Y19" s="22">
        <f t="shared" si="2"/>
        <v>578</v>
      </c>
      <c r="Z19" s="23">
        <f t="shared" si="3"/>
        <v>2035.35</v>
      </c>
      <c r="AA19" s="26">
        <f t="shared" si="4"/>
        <v>52.001788451711803</v>
      </c>
      <c r="AB19" s="12">
        <v>151</v>
      </c>
      <c r="AC19" s="13">
        <v>1232</v>
      </c>
      <c r="AD19" s="12">
        <v>64</v>
      </c>
      <c r="AE19" s="13">
        <v>1231.1099999999999</v>
      </c>
      <c r="AF19" s="13">
        <f t="shared" si="5"/>
        <v>99.927759740259731</v>
      </c>
    </row>
    <row r="20" spans="1:32" ht="14.1" customHeight="1" x14ac:dyDescent="0.25">
      <c r="A20" s="31">
        <v>12</v>
      </c>
      <c r="B20" s="11" t="s">
        <v>13</v>
      </c>
      <c r="C20" s="11">
        <v>61</v>
      </c>
      <c r="D20" s="11">
        <v>100</v>
      </c>
      <c r="E20" s="11">
        <v>9</v>
      </c>
      <c r="F20" s="11">
        <v>5.26</v>
      </c>
      <c r="G20" s="11">
        <v>5.26</v>
      </c>
      <c r="H20" s="11">
        <v>40</v>
      </c>
      <c r="I20" s="29">
        <v>60</v>
      </c>
      <c r="J20" s="11">
        <v>3</v>
      </c>
      <c r="K20" s="11">
        <v>2.31</v>
      </c>
      <c r="L20" s="11">
        <v>3.85</v>
      </c>
      <c r="M20" s="11">
        <v>70</v>
      </c>
      <c r="N20" s="29">
        <v>310</v>
      </c>
      <c r="O20" s="11">
        <v>67</v>
      </c>
      <c r="P20" s="11">
        <v>112.27</v>
      </c>
      <c r="Q20" s="11">
        <v>36.22</v>
      </c>
      <c r="R20" s="11">
        <v>17</v>
      </c>
      <c r="S20" s="29">
        <v>215</v>
      </c>
      <c r="T20" s="11">
        <v>1</v>
      </c>
      <c r="U20" s="11">
        <v>1.34</v>
      </c>
      <c r="V20" s="11">
        <v>0.62</v>
      </c>
      <c r="W20" s="22">
        <f t="shared" si="0"/>
        <v>148</v>
      </c>
      <c r="X20" s="23">
        <f t="shared" si="1"/>
        <v>625</v>
      </c>
      <c r="Y20" s="22">
        <f t="shared" si="2"/>
        <v>77</v>
      </c>
      <c r="Z20" s="23">
        <f t="shared" si="3"/>
        <v>118.87</v>
      </c>
      <c r="AA20" s="26">
        <f t="shared" si="4"/>
        <v>19.019200000000001</v>
      </c>
      <c r="AB20" s="12">
        <v>72</v>
      </c>
      <c r="AC20" s="13">
        <v>535</v>
      </c>
      <c r="AD20" s="12">
        <v>18</v>
      </c>
      <c r="AE20" s="13">
        <v>86.65</v>
      </c>
      <c r="AF20" s="13">
        <f t="shared" si="5"/>
        <v>16.196261682242991</v>
      </c>
    </row>
    <row r="21" spans="1:32" s="21" customFormat="1" ht="14.1" customHeight="1" x14ac:dyDescent="0.25">
      <c r="A21" s="56" t="s">
        <v>40</v>
      </c>
      <c r="B21" s="57"/>
      <c r="C21" s="18">
        <f>SUM(C9:C20)</f>
        <v>9998</v>
      </c>
      <c r="D21" s="18">
        <f t="shared" ref="D21:AF21" si="6">SUM(D9:D20)</f>
        <v>18669.52</v>
      </c>
      <c r="E21" s="18">
        <f t="shared" si="6"/>
        <v>2747</v>
      </c>
      <c r="F21" s="18">
        <f t="shared" si="6"/>
        <v>2778.4000000000005</v>
      </c>
      <c r="G21" s="18">
        <f t="shared" si="6"/>
        <v>122.96</v>
      </c>
      <c r="H21" s="18">
        <f t="shared" si="6"/>
        <v>3542</v>
      </c>
      <c r="I21" s="24">
        <f t="shared" si="6"/>
        <v>5810.15</v>
      </c>
      <c r="J21" s="18">
        <f t="shared" si="6"/>
        <v>2679</v>
      </c>
      <c r="K21" s="18">
        <f t="shared" si="6"/>
        <v>2498.0299999999997</v>
      </c>
      <c r="L21" s="18">
        <f t="shared" si="6"/>
        <v>112.92999999999999</v>
      </c>
      <c r="M21" s="18">
        <f t="shared" si="6"/>
        <v>4647</v>
      </c>
      <c r="N21" s="24">
        <f t="shared" si="6"/>
        <v>32766.43</v>
      </c>
      <c r="O21" s="18">
        <f t="shared" si="6"/>
        <v>5306</v>
      </c>
      <c r="P21" s="18">
        <f t="shared" si="6"/>
        <v>25775.45</v>
      </c>
      <c r="Q21" s="18">
        <f t="shared" si="6"/>
        <v>632.73</v>
      </c>
      <c r="R21" s="18">
        <f t="shared" si="6"/>
        <v>1942</v>
      </c>
      <c r="S21" s="24">
        <f t="shared" si="6"/>
        <v>14262.15</v>
      </c>
      <c r="T21" s="18">
        <f t="shared" si="6"/>
        <v>1743</v>
      </c>
      <c r="U21" s="18">
        <f t="shared" si="6"/>
        <v>5775.0099999999993</v>
      </c>
      <c r="V21" s="18">
        <f t="shared" si="6"/>
        <v>372.40999999999997</v>
      </c>
      <c r="W21" s="18">
        <f t="shared" si="0"/>
        <v>16587</v>
      </c>
      <c r="X21" s="24">
        <f t="shared" si="1"/>
        <v>65698.099999999991</v>
      </c>
      <c r="Y21" s="18">
        <f t="shared" si="2"/>
        <v>9796</v>
      </c>
      <c r="Z21" s="24">
        <f t="shared" si="3"/>
        <v>34328.86</v>
      </c>
      <c r="AA21" s="27">
        <f t="shared" si="4"/>
        <v>52.252439568267583</v>
      </c>
      <c r="AB21" s="18">
        <f t="shared" si="6"/>
        <v>3761</v>
      </c>
      <c r="AC21" s="18">
        <f t="shared" si="6"/>
        <v>33109.949999999997</v>
      </c>
      <c r="AD21" s="18">
        <f t="shared" si="6"/>
        <v>2014</v>
      </c>
      <c r="AE21" s="18">
        <f t="shared" si="6"/>
        <v>16456.490000000002</v>
      </c>
      <c r="AF21" s="18">
        <f t="shared" si="6"/>
        <v>330.53600547295088</v>
      </c>
    </row>
    <row r="22" spans="1:32" ht="14.1" customHeight="1" x14ac:dyDescent="0.25">
      <c r="A22" s="31">
        <v>1</v>
      </c>
      <c r="B22" s="11" t="s">
        <v>14</v>
      </c>
      <c r="C22" s="11">
        <v>295</v>
      </c>
      <c r="D22" s="11">
        <v>481.62</v>
      </c>
      <c r="E22" s="11">
        <v>1</v>
      </c>
      <c r="F22" s="11">
        <v>1.83</v>
      </c>
      <c r="G22" s="11">
        <v>0.38</v>
      </c>
      <c r="H22" s="11">
        <v>159</v>
      </c>
      <c r="I22" s="29">
        <v>268.29000000000002</v>
      </c>
      <c r="J22" s="11">
        <v>1</v>
      </c>
      <c r="K22" s="11">
        <v>1.83</v>
      </c>
      <c r="L22" s="11">
        <v>0.68</v>
      </c>
      <c r="M22" s="11">
        <v>209</v>
      </c>
      <c r="N22" s="29">
        <v>939.77</v>
      </c>
      <c r="O22" s="11">
        <v>2</v>
      </c>
      <c r="P22" s="11">
        <v>277.7</v>
      </c>
      <c r="Q22" s="11">
        <v>29.55</v>
      </c>
      <c r="R22" s="11">
        <v>82</v>
      </c>
      <c r="S22" s="29">
        <v>633.09</v>
      </c>
      <c r="T22" s="11">
        <v>0</v>
      </c>
      <c r="U22" s="11">
        <v>0</v>
      </c>
      <c r="V22" s="11">
        <v>0</v>
      </c>
      <c r="W22" s="22">
        <f t="shared" si="0"/>
        <v>586</v>
      </c>
      <c r="X22" s="23">
        <f t="shared" si="1"/>
        <v>2054.48</v>
      </c>
      <c r="Y22" s="22">
        <f t="shared" si="2"/>
        <v>3</v>
      </c>
      <c r="Z22" s="23">
        <f t="shared" si="3"/>
        <v>279.52999999999997</v>
      </c>
      <c r="AA22" s="26">
        <f t="shared" si="4"/>
        <v>13.605875939410458</v>
      </c>
      <c r="AB22" s="12">
        <v>174</v>
      </c>
      <c r="AC22" s="13">
        <v>1621.68</v>
      </c>
      <c r="AD22" s="12">
        <v>244</v>
      </c>
      <c r="AE22" s="13">
        <v>2140.58</v>
      </c>
      <c r="AF22" s="13">
        <f t="shared" si="5"/>
        <v>131.99768141680232</v>
      </c>
    </row>
    <row r="23" spans="1:32" ht="14.1" customHeight="1" x14ac:dyDescent="0.25">
      <c r="A23" s="31">
        <v>2</v>
      </c>
      <c r="B23" s="11" t="s">
        <v>15</v>
      </c>
      <c r="C23" s="11">
        <v>216</v>
      </c>
      <c r="D23" s="11">
        <v>593</v>
      </c>
      <c r="E23" s="11">
        <v>1</v>
      </c>
      <c r="F23" s="11">
        <v>0.9</v>
      </c>
      <c r="G23" s="11">
        <v>0.15</v>
      </c>
      <c r="H23" s="11">
        <v>190</v>
      </c>
      <c r="I23" s="29">
        <v>334</v>
      </c>
      <c r="J23" s="11">
        <v>0</v>
      </c>
      <c r="K23" s="11">
        <v>0</v>
      </c>
      <c r="L23" s="11">
        <v>0</v>
      </c>
      <c r="M23" s="11">
        <v>378</v>
      </c>
      <c r="N23" s="29">
        <v>1050</v>
      </c>
      <c r="O23" s="11">
        <v>5255</v>
      </c>
      <c r="P23" s="11">
        <v>3326.8</v>
      </c>
      <c r="Q23" s="11">
        <v>316.83999999999997</v>
      </c>
      <c r="R23" s="11">
        <v>31</v>
      </c>
      <c r="S23" s="29">
        <v>230</v>
      </c>
      <c r="T23" s="11">
        <v>0</v>
      </c>
      <c r="U23" s="11">
        <v>0</v>
      </c>
      <c r="V23" s="11">
        <v>0</v>
      </c>
      <c r="W23" s="22">
        <f t="shared" si="0"/>
        <v>625</v>
      </c>
      <c r="X23" s="23">
        <f t="shared" si="1"/>
        <v>1873</v>
      </c>
      <c r="Y23" s="22">
        <f t="shared" si="2"/>
        <v>5256</v>
      </c>
      <c r="Z23" s="23">
        <f t="shared" si="3"/>
        <v>3327.7000000000003</v>
      </c>
      <c r="AA23" s="26">
        <f t="shared" si="4"/>
        <v>177.66684463427657</v>
      </c>
      <c r="AB23" s="12">
        <v>89</v>
      </c>
      <c r="AC23" s="13">
        <v>710</v>
      </c>
      <c r="AD23" s="12">
        <v>97</v>
      </c>
      <c r="AE23" s="13">
        <v>131.96</v>
      </c>
      <c r="AF23" s="13">
        <f t="shared" si="5"/>
        <v>18.585915492957746</v>
      </c>
    </row>
    <row r="24" spans="1:32" ht="14.1" customHeight="1" x14ac:dyDescent="0.25">
      <c r="A24" s="31">
        <v>3</v>
      </c>
      <c r="B24" s="11" t="s">
        <v>16</v>
      </c>
      <c r="C24" s="11">
        <v>61</v>
      </c>
      <c r="D24" s="11">
        <v>100</v>
      </c>
      <c r="E24" s="11">
        <v>1</v>
      </c>
      <c r="F24" s="11">
        <v>0.01</v>
      </c>
      <c r="G24" s="11">
        <v>0.01</v>
      </c>
      <c r="H24" s="11">
        <v>40</v>
      </c>
      <c r="I24" s="29">
        <v>60</v>
      </c>
      <c r="J24" s="11">
        <v>0</v>
      </c>
      <c r="K24" s="11">
        <v>0</v>
      </c>
      <c r="L24" s="11">
        <v>0</v>
      </c>
      <c r="M24" s="11">
        <v>70</v>
      </c>
      <c r="N24" s="29">
        <v>310</v>
      </c>
      <c r="O24" s="11">
        <v>8</v>
      </c>
      <c r="P24" s="11">
        <v>82.65</v>
      </c>
      <c r="Q24" s="11">
        <v>26.66</v>
      </c>
      <c r="R24" s="11">
        <v>16</v>
      </c>
      <c r="S24" s="29">
        <v>210</v>
      </c>
      <c r="T24" s="11">
        <v>0</v>
      </c>
      <c r="U24" s="11">
        <v>0</v>
      </c>
      <c r="V24" s="11">
        <v>0</v>
      </c>
      <c r="W24" s="22">
        <f t="shared" si="0"/>
        <v>147</v>
      </c>
      <c r="X24" s="23">
        <f t="shared" si="1"/>
        <v>620</v>
      </c>
      <c r="Y24" s="22">
        <f t="shared" si="2"/>
        <v>9</v>
      </c>
      <c r="Z24" s="23">
        <f t="shared" si="3"/>
        <v>82.660000000000011</v>
      </c>
      <c r="AA24" s="26">
        <f t="shared" si="4"/>
        <v>13.332258064516132</v>
      </c>
      <c r="AB24" s="12">
        <v>72</v>
      </c>
      <c r="AC24" s="13">
        <v>535</v>
      </c>
      <c r="AD24" s="12">
        <v>107</v>
      </c>
      <c r="AE24" s="13">
        <v>421.31</v>
      </c>
      <c r="AF24" s="13">
        <f t="shared" si="5"/>
        <v>78.749532710280377</v>
      </c>
    </row>
    <row r="25" spans="1:32" ht="14.1" customHeight="1" x14ac:dyDescent="0.25">
      <c r="A25" s="31">
        <v>4</v>
      </c>
      <c r="B25" s="11" t="s">
        <v>17</v>
      </c>
      <c r="C25" s="11">
        <v>859</v>
      </c>
      <c r="D25" s="11">
        <v>1501.06</v>
      </c>
      <c r="E25" s="11">
        <v>3425</v>
      </c>
      <c r="F25" s="11">
        <v>915.82</v>
      </c>
      <c r="G25" s="11">
        <v>61.01</v>
      </c>
      <c r="H25" s="11">
        <v>466</v>
      </c>
      <c r="I25" s="29">
        <v>702.51</v>
      </c>
      <c r="J25" s="11">
        <v>1</v>
      </c>
      <c r="K25" s="11">
        <v>48</v>
      </c>
      <c r="L25" s="11">
        <v>6.83</v>
      </c>
      <c r="M25" s="11">
        <v>597</v>
      </c>
      <c r="N25" s="29">
        <v>7943.31</v>
      </c>
      <c r="O25" s="11">
        <v>630</v>
      </c>
      <c r="P25" s="11">
        <v>2274.0500000000002</v>
      </c>
      <c r="Q25" s="11">
        <v>28.63</v>
      </c>
      <c r="R25" s="11">
        <v>115</v>
      </c>
      <c r="S25" s="29">
        <v>869.75</v>
      </c>
      <c r="T25" s="11">
        <v>0</v>
      </c>
      <c r="U25" s="11">
        <v>0</v>
      </c>
      <c r="V25" s="11">
        <v>0</v>
      </c>
      <c r="W25" s="22">
        <f t="shared" si="0"/>
        <v>1571</v>
      </c>
      <c r="X25" s="23">
        <f t="shared" si="1"/>
        <v>10314.120000000001</v>
      </c>
      <c r="Y25" s="22">
        <f t="shared" si="2"/>
        <v>4055</v>
      </c>
      <c r="Z25" s="23">
        <f t="shared" si="3"/>
        <v>3189.8700000000003</v>
      </c>
      <c r="AA25" s="26">
        <f t="shared" si="4"/>
        <v>30.92721434305593</v>
      </c>
      <c r="AB25" s="12">
        <v>297</v>
      </c>
      <c r="AC25" s="13">
        <v>2533.42</v>
      </c>
      <c r="AD25" s="12">
        <v>1378</v>
      </c>
      <c r="AE25" s="13">
        <v>5188.53</v>
      </c>
      <c r="AF25" s="13">
        <f t="shared" si="5"/>
        <v>204.80338830513693</v>
      </c>
    </row>
    <row r="26" spans="1:32" ht="14.1" customHeight="1" x14ac:dyDescent="0.25">
      <c r="A26" s="31">
        <v>5</v>
      </c>
      <c r="B26" s="11" t="s">
        <v>18</v>
      </c>
      <c r="C26" s="11">
        <v>187</v>
      </c>
      <c r="D26" s="11">
        <v>334</v>
      </c>
      <c r="E26" s="11">
        <v>0</v>
      </c>
      <c r="F26" s="11">
        <v>0</v>
      </c>
      <c r="G26" s="11">
        <v>0</v>
      </c>
      <c r="H26" s="11">
        <v>105</v>
      </c>
      <c r="I26" s="29">
        <v>185</v>
      </c>
      <c r="J26" s="11">
        <v>0</v>
      </c>
      <c r="K26" s="11">
        <v>0</v>
      </c>
      <c r="L26" s="11">
        <v>0</v>
      </c>
      <c r="M26" s="11">
        <v>109</v>
      </c>
      <c r="N26" s="29">
        <v>2054</v>
      </c>
      <c r="O26" s="11">
        <v>7</v>
      </c>
      <c r="P26" s="11">
        <v>48.22</v>
      </c>
      <c r="Q26" s="11">
        <v>2.35</v>
      </c>
      <c r="R26" s="11">
        <v>18</v>
      </c>
      <c r="S26" s="29">
        <v>427</v>
      </c>
      <c r="T26" s="11">
        <v>0</v>
      </c>
      <c r="U26" s="11">
        <v>0</v>
      </c>
      <c r="V26" s="11">
        <v>0</v>
      </c>
      <c r="W26" s="22">
        <f t="shared" si="0"/>
        <v>314</v>
      </c>
      <c r="X26" s="23">
        <f t="shared" si="1"/>
        <v>2815</v>
      </c>
      <c r="Y26" s="22">
        <f t="shared" si="2"/>
        <v>7</v>
      </c>
      <c r="Z26" s="23">
        <f t="shared" si="3"/>
        <v>48.22</v>
      </c>
      <c r="AA26" s="26">
        <f t="shared" si="4"/>
        <v>1.7129662522202487</v>
      </c>
      <c r="AB26" s="12">
        <v>89</v>
      </c>
      <c r="AC26" s="13">
        <v>850</v>
      </c>
      <c r="AD26" s="12">
        <v>1198</v>
      </c>
      <c r="AE26" s="13">
        <v>2390.2800000000002</v>
      </c>
      <c r="AF26" s="13">
        <f t="shared" si="5"/>
        <v>281.20941176470592</v>
      </c>
    </row>
    <row r="27" spans="1:32" ht="14.1" customHeight="1" x14ac:dyDescent="0.25">
      <c r="A27" s="31">
        <v>6</v>
      </c>
      <c r="B27" s="11" t="s">
        <v>19</v>
      </c>
      <c r="C27" s="11">
        <v>430</v>
      </c>
      <c r="D27" s="11">
        <v>830.82</v>
      </c>
      <c r="E27" s="11">
        <v>18</v>
      </c>
      <c r="F27" s="11">
        <v>77.94</v>
      </c>
      <c r="G27" s="11">
        <v>9.3800000000000008</v>
      </c>
      <c r="H27" s="11">
        <v>217</v>
      </c>
      <c r="I27" s="29">
        <v>371.82</v>
      </c>
      <c r="J27" s="11">
        <v>10</v>
      </c>
      <c r="K27" s="11">
        <v>41.53</v>
      </c>
      <c r="L27" s="11">
        <v>11.17</v>
      </c>
      <c r="M27" s="11">
        <v>243</v>
      </c>
      <c r="N27" s="29">
        <v>1641.62</v>
      </c>
      <c r="O27" s="11">
        <v>88</v>
      </c>
      <c r="P27" s="11">
        <v>308.92</v>
      </c>
      <c r="Q27" s="11">
        <v>18.82</v>
      </c>
      <c r="R27" s="11">
        <v>90</v>
      </c>
      <c r="S27" s="29">
        <v>464</v>
      </c>
      <c r="T27" s="11">
        <v>12</v>
      </c>
      <c r="U27" s="11">
        <v>89.62</v>
      </c>
      <c r="V27" s="11">
        <v>19.309999999999999</v>
      </c>
      <c r="W27" s="22">
        <f t="shared" si="0"/>
        <v>763</v>
      </c>
      <c r="X27" s="23">
        <f t="shared" si="1"/>
        <v>2936.44</v>
      </c>
      <c r="Y27" s="22">
        <f t="shared" si="2"/>
        <v>118</v>
      </c>
      <c r="Z27" s="23">
        <f t="shared" si="3"/>
        <v>476.48</v>
      </c>
      <c r="AA27" s="26">
        <f t="shared" si="4"/>
        <v>16.226451076814101</v>
      </c>
      <c r="AB27" s="12">
        <v>119</v>
      </c>
      <c r="AC27" s="13">
        <v>1059.74</v>
      </c>
      <c r="AD27" s="12">
        <v>92</v>
      </c>
      <c r="AE27" s="13">
        <v>808.39</v>
      </c>
      <c r="AF27" s="13">
        <f t="shared" si="5"/>
        <v>76.281918206352501</v>
      </c>
    </row>
    <row r="28" spans="1:32" ht="14.1" customHeight="1" x14ac:dyDescent="0.25">
      <c r="A28" s="31">
        <v>7</v>
      </c>
      <c r="B28" s="11" t="s">
        <v>20</v>
      </c>
      <c r="C28" s="11">
        <v>70</v>
      </c>
      <c r="D28" s="11">
        <v>180</v>
      </c>
      <c r="E28" s="11">
        <v>0</v>
      </c>
      <c r="F28" s="11">
        <v>0</v>
      </c>
      <c r="G28" s="11">
        <v>0</v>
      </c>
      <c r="H28" s="11">
        <v>40</v>
      </c>
      <c r="I28" s="29">
        <v>60</v>
      </c>
      <c r="J28" s="11">
        <v>0</v>
      </c>
      <c r="K28" s="11">
        <v>0</v>
      </c>
      <c r="L28" s="11">
        <v>0</v>
      </c>
      <c r="M28" s="11">
        <v>70</v>
      </c>
      <c r="N28" s="29">
        <v>5627</v>
      </c>
      <c r="O28" s="11">
        <v>260</v>
      </c>
      <c r="P28" s="11">
        <v>4115.78</v>
      </c>
      <c r="Q28" s="11">
        <v>73.14</v>
      </c>
      <c r="R28" s="11">
        <v>16</v>
      </c>
      <c r="S28" s="29">
        <v>210</v>
      </c>
      <c r="T28" s="11">
        <v>0</v>
      </c>
      <c r="U28" s="11">
        <v>0</v>
      </c>
      <c r="V28" s="11">
        <v>0</v>
      </c>
      <c r="W28" s="22">
        <f t="shared" si="0"/>
        <v>156</v>
      </c>
      <c r="X28" s="23">
        <f t="shared" si="1"/>
        <v>6017</v>
      </c>
      <c r="Y28" s="22">
        <f t="shared" si="2"/>
        <v>260</v>
      </c>
      <c r="Z28" s="23">
        <f t="shared" si="3"/>
        <v>4115.78</v>
      </c>
      <c r="AA28" s="26">
        <f t="shared" si="4"/>
        <v>68.402526175835135</v>
      </c>
      <c r="AB28" s="12">
        <v>72</v>
      </c>
      <c r="AC28" s="13">
        <v>535</v>
      </c>
      <c r="AD28" s="12">
        <v>781</v>
      </c>
      <c r="AE28" s="13">
        <v>3841.93</v>
      </c>
      <c r="AF28" s="13">
        <f t="shared" si="5"/>
        <v>718.11775700934584</v>
      </c>
    </row>
    <row r="29" spans="1:32" ht="14.1" customHeight="1" x14ac:dyDescent="0.25">
      <c r="A29" s="31">
        <v>8</v>
      </c>
      <c r="B29" s="11" t="s">
        <v>21</v>
      </c>
      <c r="C29" s="11">
        <v>294</v>
      </c>
      <c r="D29" s="11">
        <v>519.16999999999996</v>
      </c>
      <c r="E29" s="11">
        <v>100</v>
      </c>
      <c r="F29" s="11">
        <v>34.049999999999997</v>
      </c>
      <c r="G29" s="11">
        <v>6.56</v>
      </c>
      <c r="H29" s="11">
        <v>239</v>
      </c>
      <c r="I29" s="29">
        <v>402.44</v>
      </c>
      <c r="J29" s="11">
        <v>0</v>
      </c>
      <c r="K29" s="11">
        <v>0</v>
      </c>
      <c r="L29" s="11">
        <v>0</v>
      </c>
      <c r="M29" s="11">
        <v>125</v>
      </c>
      <c r="N29" s="29">
        <v>383.67</v>
      </c>
      <c r="O29" s="11">
        <v>1531</v>
      </c>
      <c r="P29" s="11">
        <v>1107.6300000000001</v>
      </c>
      <c r="Q29" s="11">
        <v>288.69</v>
      </c>
      <c r="R29" s="11">
        <v>26</v>
      </c>
      <c r="S29" s="29">
        <v>116.09</v>
      </c>
      <c r="T29" s="11">
        <v>0</v>
      </c>
      <c r="U29" s="11">
        <v>0</v>
      </c>
      <c r="V29" s="11">
        <v>0</v>
      </c>
      <c r="W29" s="22">
        <f t="shared" si="0"/>
        <v>445</v>
      </c>
      <c r="X29" s="23">
        <f t="shared" si="1"/>
        <v>1018.93</v>
      </c>
      <c r="Y29" s="22">
        <f t="shared" si="2"/>
        <v>1631</v>
      </c>
      <c r="Z29" s="23">
        <f t="shared" si="3"/>
        <v>1141.68</v>
      </c>
      <c r="AA29" s="26">
        <f t="shared" si="4"/>
        <v>112.04695121352792</v>
      </c>
      <c r="AB29" s="12">
        <v>52</v>
      </c>
      <c r="AC29" s="13">
        <v>250</v>
      </c>
      <c r="AD29" s="12">
        <v>0</v>
      </c>
      <c r="AE29" s="13">
        <v>0</v>
      </c>
      <c r="AF29" s="13">
        <f t="shared" si="5"/>
        <v>0</v>
      </c>
    </row>
    <row r="30" spans="1:32" ht="14.1" customHeight="1" x14ac:dyDescent="0.25">
      <c r="A30" s="31">
        <v>9</v>
      </c>
      <c r="B30" s="11" t="s">
        <v>22</v>
      </c>
      <c r="C30" s="11">
        <v>61</v>
      </c>
      <c r="D30" s="11">
        <v>100</v>
      </c>
      <c r="E30" s="11">
        <v>1</v>
      </c>
      <c r="F30" s="11">
        <v>1.24</v>
      </c>
      <c r="G30" s="11">
        <v>1.24</v>
      </c>
      <c r="H30" s="11">
        <v>40</v>
      </c>
      <c r="I30" s="29">
        <v>60</v>
      </c>
      <c r="J30" s="11">
        <v>1</v>
      </c>
      <c r="K30" s="11">
        <v>1.24</v>
      </c>
      <c r="L30" s="11">
        <v>2.0699999999999998</v>
      </c>
      <c r="M30" s="11">
        <v>70</v>
      </c>
      <c r="N30" s="29">
        <v>500</v>
      </c>
      <c r="O30" s="11">
        <v>33</v>
      </c>
      <c r="P30" s="11">
        <v>499.31</v>
      </c>
      <c r="Q30" s="11">
        <v>99.86</v>
      </c>
      <c r="R30" s="11">
        <v>18</v>
      </c>
      <c r="S30" s="29">
        <v>220</v>
      </c>
      <c r="T30" s="11">
        <v>1</v>
      </c>
      <c r="U30" s="11">
        <v>5.26</v>
      </c>
      <c r="V30" s="11">
        <v>2.39</v>
      </c>
      <c r="W30" s="22">
        <f t="shared" si="0"/>
        <v>149</v>
      </c>
      <c r="X30" s="23">
        <f t="shared" si="1"/>
        <v>820</v>
      </c>
      <c r="Y30" s="22">
        <f t="shared" si="2"/>
        <v>35</v>
      </c>
      <c r="Z30" s="23">
        <f t="shared" si="3"/>
        <v>505.81</v>
      </c>
      <c r="AA30" s="26">
        <f t="shared" si="4"/>
        <v>61.684146341463418</v>
      </c>
      <c r="AB30" s="12">
        <v>72</v>
      </c>
      <c r="AC30" s="13">
        <v>535</v>
      </c>
      <c r="AD30" s="12">
        <v>78</v>
      </c>
      <c r="AE30" s="13">
        <v>1095.92</v>
      </c>
      <c r="AF30" s="13">
        <f t="shared" si="5"/>
        <v>204.8448598130841</v>
      </c>
    </row>
    <row r="31" spans="1:32" ht="14.1" customHeight="1" x14ac:dyDescent="0.25">
      <c r="A31" s="31">
        <v>10</v>
      </c>
      <c r="B31" s="11" t="s">
        <v>23</v>
      </c>
      <c r="C31" s="11">
        <v>61</v>
      </c>
      <c r="D31" s="11">
        <v>100</v>
      </c>
      <c r="E31" s="11">
        <v>0</v>
      </c>
      <c r="F31" s="11">
        <v>0</v>
      </c>
      <c r="G31" s="11">
        <v>0</v>
      </c>
      <c r="H31" s="11">
        <v>40</v>
      </c>
      <c r="I31" s="29">
        <v>60</v>
      </c>
      <c r="J31" s="11">
        <v>0</v>
      </c>
      <c r="K31" s="11">
        <v>0</v>
      </c>
      <c r="L31" s="11">
        <v>0</v>
      </c>
      <c r="M31" s="11">
        <v>70</v>
      </c>
      <c r="N31" s="29">
        <v>800</v>
      </c>
      <c r="O31" s="11">
        <v>49</v>
      </c>
      <c r="P31" s="11">
        <v>1737.94</v>
      </c>
      <c r="Q31" s="11">
        <v>217.24</v>
      </c>
      <c r="R31" s="11">
        <v>16</v>
      </c>
      <c r="S31" s="29">
        <v>210</v>
      </c>
      <c r="T31" s="11">
        <v>0</v>
      </c>
      <c r="U31" s="11">
        <v>0</v>
      </c>
      <c r="V31" s="11">
        <v>0</v>
      </c>
      <c r="W31" s="22">
        <f t="shared" si="0"/>
        <v>147</v>
      </c>
      <c r="X31" s="23">
        <f t="shared" si="1"/>
        <v>1110</v>
      </c>
      <c r="Y31" s="22">
        <f t="shared" si="2"/>
        <v>49</v>
      </c>
      <c r="Z31" s="23">
        <f t="shared" si="3"/>
        <v>1737.94</v>
      </c>
      <c r="AA31" s="26">
        <f t="shared" si="4"/>
        <v>156.57117117117116</v>
      </c>
      <c r="AB31" s="12">
        <v>72</v>
      </c>
      <c r="AC31" s="13">
        <v>535</v>
      </c>
      <c r="AD31" s="12">
        <v>49</v>
      </c>
      <c r="AE31" s="13">
        <v>1737.94</v>
      </c>
      <c r="AF31" s="13">
        <f t="shared" si="5"/>
        <v>324.84859813084114</v>
      </c>
    </row>
    <row r="32" spans="1:32" s="21" customFormat="1" ht="14.1" customHeight="1" x14ac:dyDescent="0.25">
      <c r="A32" s="56" t="s">
        <v>41</v>
      </c>
      <c r="B32" s="57"/>
      <c r="C32" s="18">
        <v>2534</v>
      </c>
      <c r="D32" s="18">
        <v>4739.67</v>
      </c>
      <c r="E32" s="18">
        <v>3547</v>
      </c>
      <c r="F32" s="18">
        <v>1031.79</v>
      </c>
      <c r="G32" s="18">
        <v>21.77</v>
      </c>
      <c r="H32" s="18">
        <v>1536</v>
      </c>
      <c r="I32" s="24">
        <v>2504.06</v>
      </c>
      <c r="J32" s="18">
        <v>13</v>
      </c>
      <c r="K32" s="18">
        <v>92.6</v>
      </c>
      <c r="L32" s="18">
        <v>3.7</v>
      </c>
      <c r="M32" s="18">
        <v>1941</v>
      </c>
      <c r="N32" s="24">
        <v>21249.37</v>
      </c>
      <c r="O32" s="18">
        <v>7863</v>
      </c>
      <c r="P32" s="18">
        <v>13779</v>
      </c>
      <c r="Q32" s="18">
        <v>64.84</v>
      </c>
      <c r="R32" s="18">
        <v>428</v>
      </c>
      <c r="S32" s="24">
        <v>3589.93</v>
      </c>
      <c r="T32" s="18">
        <v>13</v>
      </c>
      <c r="U32" s="18">
        <v>94.88</v>
      </c>
      <c r="V32" s="18">
        <v>2.64</v>
      </c>
      <c r="W32" s="18">
        <f t="shared" si="0"/>
        <v>4903</v>
      </c>
      <c r="X32" s="24">
        <f t="shared" si="1"/>
        <v>29578.97</v>
      </c>
      <c r="Y32" s="18">
        <f t="shared" si="2"/>
        <v>11423</v>
      </c>
      <c r="Z32" s="24">
        <f t="shared" si="3"/>
        <v>14905.67</v>
      </c>
      <c r="AA32" s="27">
        <f t="shared" si="4"/>
        <v>50.392795962807355</v>
      </c>
      <c r="AB32" s="19">
        <v>1108</v>
      </c>
      <c r="AC32" s="20">
        <v>9164.84</v>
      </c>
      <c r="AD32" s="19">
        <v>4024</v>
      </c>
      <c r="AE32" s="20">
        <v>17756.84</v>
      </c>
      <c r="AF32" s="20">
        <f t="shared" si="5"/>
        <v>193.74959082755399</v>
      </c>
    </row>
    <row r="33" spans="1:32" ht="14.1" customHeight="1" x14ac:dyDescent="0.25">
      <c r="A33" s="31">
        <v>1</v>
      </c>
      <c r="B33" s="11" t="s">
        <v>39</v>
      </c>
      <c r="C33" s="11">
        <v>14318</v>
      </c>
      <c r="D33" s="30">
        <v>26710.69</v>
      </c>
      <c r="E33" s="11">
        <v>13776</v>
      </c>
      <c r="F33" s="11">
        <v>24501.96</v>
      </c>
      <c r="G33" s="11">
        <v>94.09</v>
      </c>
      <c r="H33" s="11">
        <v>2000</v>
      </c>
      <c r="I33" s="29">
        <v>4043.92</v>
      </c>
      <c r="J33" s="11">
        <v>708</v>
      </c>
      <c r="K33" s="11">
        <v>531.29999999999995</v>
      </c>
      <c r="L33" s="11">
        <v>3.53</v>
      </c>
      <c r="M33" s="11">
        <v>5351</v>
      </c>
      <c r="N33" s="29">
        <v>26491.8</v>
      </c>
      <c r="O33" s="11">
        <v>5140</v>
      </c>
      <c r="P33" s="11">
        <v>30272.639999999999</v>
      </c>
      <c r="Q33" s="11">
        <v>128.56</v>
      </c>
      <c r="R33" s="11">
        <v>2294</v>
      </c>
      <c r="S33" s="29">
        <v>12408.61</v>
      </c>
      <c r="T33" s="11">
        <v>1705</v>
      </c>
      <c r="U33" s="11">
        <v>14828.06</v>
      </c>
      <c r="V33" s="11">
        <v>129.97</v>
      </c>
      <c r="W33" s="22">
        <f t="shared" si="0"/>
        <v>21963</v>
      </c>
      <c r="X33" s="23">
        <f t="shared" si="1"/>
        <v>65611.100000000006</v>
      </c>
      <c r="Y33" s="22">
        <f t="shared" si="2"/>
        <v>20621</v>
      </c>
      <c r="Z33" s="23">
        <f t="shared" si="3"/>
        <v>69602.66</v>
      </c>
      <c r="AA33" s="26">
        <f t="shared" si="4"/>
        <v>106.08366572119655</v>
      </c>
      <c r="AB33" s="12">
        <v>2606</v>
      </c>
      <c r="AC33" s="13">
        <v>22626.07</v>
      </c>
      <c r="AD33" s="12">
        <v>4238</v>
      </c>
      <c r="AE33" s="13">
        <v>29073.24</v>
      </c>
      <c r="AF33" s="13">
        <f t="shared" si="5"/>
        <v>128.49443142357467</v>
      </c>
    </row>
    <row r="34" spans="1:32" s="21" customFormat="1" ht="14.1" customHeight="1" x14ac:dyDescent="0.25">
      <c r="A34" s="56" t="s">
        <v>42</v>
      </c>
      <c r="B34" s="57"/>
      <c r="C34" s="18">
        <f>SUM(C33)</f>
        <v>14318</v>
      </c>
      <c r="D34" s="18">
        <f t="shared" ref="D34:AF34" si="7">SUM(D33)</f>
        <v>26710.69</v>
      </c>
      <c r="E34" s="18">
        <f t="shared" si="7"/>
        <v>13776</v>
      </c>
      <c r="F34" s="18">
        <f t="shared" si="7"/>
        <v>24501.96</v>
      </c>
      <c r="G34" s="18">
        <f t="shared" si="7"/>
        <v>94.09</v>
      </c>
      <c r="H34" s="18">
        <f t="shared" si="7"/>
        <v>2000</v>
      </c>
      <c r="I34" s="24">
        <f t="shared" si="7"/>
        <v>4043.92</v>
      </c>
      <c r="J34" s="18">
        <f t="shared" si="7"/>
        <v>708</v>
      </c>
      <c r="K34" s="18">
        <f t="shared" si="7"/>
        <v>531.29999999999995</v>
      </c>
      <c r="L34" s="18">
        <f t="shared" si="7"/>
        <v>3.53</v>
      </c>
      <c r="M34" s="18">
        <f t="shared" si="7"/>
        <v>5351</v>
      </c>
      <c r="N34" s="24">
        <f t="shared" si="7"/>
        <v>26491.8</v>
      </c>
      <c r="O34" s="18">
        <f t="shared" si="7"/>
        <v>5140</v>
      </c>
      <c r="P34" s="18">
        <f t="shared" si="7"/>
        <v>30272.639999999999</v>
      </c>
      <c r="Q34" s="18">
        <f t="shared" si="7"/>
        <v>128.56</v>
      </c>
      <c r="R34" s="18">
        <f t="shared" si="7"/>
        <v>2294</v>
      </c>
      <c r="S34" s="24">
        <f t="shared" si="7"/>
        <v>12408.61</v>
      </c>
      <c r="T34" s="18">
        <f t="shared" si="7"/>
        <v>1705</v>
      </c>
      <c r="U34" s="18">
        <f t="shared" si="7"/>
        <v>14828.06</v>
      </c>
      <c r="V34" s="18">
        <f t="shared" si="7"/>
        <v>129.97</v>
      </c>
      <c r="W34" s="18">
        <f t="shared" si="0"/>
        <v>21963</v>
      </c>
      <c r="X34" s="24">
        <f t="shared" si="1"/>
        <v>65611.100000000006</v>
      </c>
      <c r="Y34" s="18">
        <f t="shared" si="2"/>
        <v>20621</v>
      </c>
      <c r="Z34" s="24">
        <f t="shared" si="3"/>
        <v>69602.66</v>
      </c>
      <c r="AA34" s="27">
        <f t="shared" si="4"/>
        <v>106.08366572119655</v>
      </c>
      <c r="AB34" s="18">
        <f t="shared" si="7"/>
        <v>2606</v>
      </c>
      <c r="AC34" s="18">
        <f t="shared" si="7"/>
        <v>22626.07</v>
      </c>
      <c r="AD34" s="18">
        <f t="shared" si="7"/>
        <v>4238</v>
      </c>
      <c r="AE34" s="18">
        <f t="shared" si="7"/>
        <v>29073.24</v>
      </c>
      <c r="AF34" s="18">
        <f t="shared" si="7"/>
        <v>128.49443142357467</v>
      </c>
    </row>
    <row r="35" spans="1:32" ht="14.1" customHeight="1" x14ac:dyDescent="0.25">
      <c r="A35" s="31">
        <v>1</v>
      </c>
      <c r="B35" s="11" t="s">
        <v>24</v>
      </c>
      <c r="C35" s="11">
        <v>3454</v>
      </c>
      <c r="D35" s="11">
        <v>5877.74</v>
      </c>
      <c r="E35" s="11">
        <v>880</v>
      </c>
      <c r="F35" s="11">
        <v>2026.63</v>
      </c>
      <c r="G35" s="11">
        <v>34.479999999999997</v>
      </c>
      <c r="H35" s="11">
        <v>1915</v>
      </c>
      <c r="I35" s="29">
        <v>1250.8699999999999</v>
      </c>
      <c r="J35" s="11">
        <v>558</v>
      </c>
      <c r="K35" s="11">
        <v>813.78</v>
      </c>
      <c r="L35" s="11">
        <v>25.03</v>
      </c>
      <c r="M35" s="11">
        <v>1732</v>
      </c>
      <c r="N35" s="29">
        <v>12183.4</v>
      </c>
      <c r="O35" s="11">
        <v>884</v>
      </c>
      <c r="P35" s="11">
        <v>5125.3599999999997</v>
      </c>
      <c r="Q35" s="11">
        <v>42.07</v>
      </c>
      <c r="R35" s="11">
        <v>539</v>
      </c>
      <c r="S35" s="29">
        <v>3652.31</v>
      </c>
      <c r="T35" s="11">
        <v>521</v>
      </c>
      <c r="U35" s="11">
        <v>6442</v>
      </c>
      <c r="V35" s="11">
        <v>176.38</v>
      </c>
      <c r="W35" s="22">
        <f t="shared" si="0"/>
        <v>5725</v>
      </c>
      <c r="X35" s="23">
        <f t="shared" si="1"/>
        <v>21713.45</v>
      </c>
      <c r="Y35" s="22">
        <f t="shared" si="2"/>
        <v>2285</v>
      </c>
      <c r="Z35" s="23">
        <f t="shared" si="3"/>
        <v>13593.99</v>
      </c>
      <c r="AA35" s="26">
        <f t="shared" si="4"/>
        <v>62.606310834989372</v>
      </c>
      <c r="AB35" s="12">
        <v>781</v>
      </c>
      <c r="AC35" s="13">
        <v>7552.14</v>
      </c>
      <c r="AD35" s="12">
        <v>860</v>
      </c>
      <c r="AE35" s="13">
        <v>6173.27</v>
      </c>
      <c r="AF35" s="13">
        <f t="shared" si="5"/>
        <v>81.741996308331139</v>
      </c>
    </row>
    <row r="36" spans="1:32" s="17" customFormat="1" ht="14.1" customHeight="1" x14ac:dyDescent="0.25">
      <c r="A36" s="32" t="s">
        <v>43</v>
      </c>
      <c r="B36" s="33"/>
      <c r="C36" s="16">
        <f>SUM(C21,C32,C34,C35)</f>
        <v>30304</v>
      </c>
      <c r="D36" s="16">
        <f t="shared" ref="D36:AF36" si="8">SUM(D21,D32,D34,D35)</f>
        <v>55997.62</v>
      </c>
      <c r="E36" s="16">
        <f t="shared" si="8"/>
        <v>20950</v>
      </c>
      <c r="F36" s="16">
        <f t="shared" si="8"/>
        <v>30338.780000000002</v>
      </c>
      <c r="G36" s="16">
        <f t="shared" si="8"/>
        <v>273.3</v>
      </c>
      <c r="H36" s="16">
        <f t="shared" si="8"/>
        <v>8993</v>
      </c>
      <c r="I36" s="25">
        <f t="shared" si="8"/>
        <v>13609</v>
      </c>
      <c r="J36" s="16">
        <f t="shared" si="8"/>
        <v>3958</v>
      </c>
      <c r="K36" s="16">
        <f t="shared" si="8"/>
        <v>3935.7099999999991</v>
      </c>
      <c r="L36" s="16">
        <f t="shared" si="8"/>
        <v>145.19</v>
      </c>
      <c r="M36" s="16">
        <f t="shared" si="8"/>
        <v>13671</v>
      </c>
      <c r="N36" s="25">
        <f t="shared" si="8"/>
        <v>92691</v>
      </c>
      <c r="O36" s="16">
        <f t="shared" si="8"/>
        <v>19193</v>
      </c>
      <c r="P36" s="16">
        <f t="shared" si="8"/>
        <v>74952.45</v>
      </c>
      <c r="Q36" s="16">
        <f t="shared" si="8"/>
        <v>868.20000000000016</v>
      </c>
      <c r="R36" s="16">
        <f t="shared" si="8"/>
        <v>5203</v>
      </c>
      <c r="S36" s="25">
        <f t="shared" si="8"/>
        <v>33913</v>
      </c>
      <c r="T36" s="16">
        <f t="shared" si="8"/>
        <v>3982</v>
      </c>
      <c r="U36" s="16">
        <f t="shared" si="8"/>
        <v>27139.949999999997</v>
      </c>
      <c r="V36" s="16">
        <f t="shared" si="8"/>
        <v>681.4</v>
      </c>
      <c r="W36" s="16">
        <f>SUM(W21,W32,W34,W35)</f>
        <v>49178</v>
      </c>
      <c r="X36" s="25">
        <f t="shared" si="8"/>
        <v>182601.62</v>
      </c>
      <c r="Y36" s="16">
        <f t="shared" si="8"/>
        <v>44125</v>
      </c>
      <c r="Z36" s="25">
        <f t="shared" si="8"/>
        <v>132431.18</v>
      </c>
      <c r="AA36" s="25">
        <f t="shared" si="8"/>
        <v>271.33521208726086</v>
      </c>
      <c r="AB36" s="16">
        <f t="shared" si="8"/>
        <v>8256</v>
      </c>
      <c r="AC36" s="25">
        <f t="shared" si="8"/>
        <v>72453</v>
      </c>
      <c r="AD36" s="16">
        <f t="shared" si="8"/>
        <v>11136</v>
      </c>
      <c r="AE36" s="16">
        <f t="shared" si="8"/>
        <v>69459.840000000011</v>
      </c>
      <c r="AF36" s="58">
        <f t="shared" si="5"/>
        <v>95.868825307440702</v>
      </c>
    </row>
  </sheetData>
  <mergeCells count="26">
    <mergeCell ref="A32:B32"/>
    <mergeCell ref="A34:B34"/>
    <mergeCell ref="AB5:AF5"/>
    <mergeCell ref="AB6:AC7"/>
    <mergeCell ref="AD6:AF7"/>
    <mergeCell ref="C5:L5"/>
    <mergeCell ref="M5:Q5"/>
    <mergeCell ref="T6:V7"/>
    <mergeCell ref="H7:I7"/>
    <mergeCell ref="J7:L7"/>
    <mergeCell ref="A36:B36"/>
    <mergeCell ref="A2:AF2"/>
    <mergeCell ref="A3:AF3"/>
    <mergeCell ref="R5:V5"/>
    <mergeCell ref="W5:AA5"/>
    <mergeCell ref="C6:D7"/>
    <mergeCell ref="E6:G7"/>
    <mergeCell ref="H6:L6"/>
    <mergeCell ref="M6:N7"/>
    <mergeCell ref="O6:Q7"/>
    <mergeCell ref="R6:S7"/>
    <mergeCell ref="W6:X7"/>
    <mergeCell ref="Y6:AA7"/>
    <mergeCell ref="A5:A8"/>
    <mergeCell ref="B5:B8"/>
    <mergeCell ref="A21:B21"/>
  </mergeCells>
  <pageMargins left="0.7" right="0.7" top="0.75" bottom="0.75" header="0.3" footer="0.3"/>
  <pageSetup paperSize="9" orientation="landscape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BankwiseAcpPerformance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SLBC</dc:creator>
  <cp:lastModifiedBy>SLBC</cp:lastModifiedBy>
  <cp:lastPrinted>2021-07-06T11:41:37Z</cp:lastPrinted>
  <dcterms:created xsi:type="dcterms:W3CDTF">2021-06-25T09:59:36Z</dcterms:created>
  <dcterms:modified xsi:type="dcterms:W3CDTF">2021-07-07T06:27:37Z</dcterms:modified>
</cp:coreProperties>
</file>